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ena 210227\Objekt P\"/>
    </mc:Choice>
  </mc:AlternateContent>
  <xr:revisionPtr revIDLastSave="0" documentId="13_ncr:1_{0BE61042-67BE-4683-98F5-EC843D54E3EE}" xr6:coauthVersionLast="46" xr6:coauthVersionMax="46" xr10:uidLastSave="{00000000-0000-0000-0000-000000000000}"/>
  <bookViews>
    <workbookView xWindow="20370" yWindow="-477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3 2100600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'003 21006003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'003 21006003 Pol'!$A$1:$X$647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642" i="12" l="1"/>
  <c r="BA615" i="12"/>
  <c r="BA517" i="12"/>
  <c r="BA514" i="12"/>
  <c r="BA510" i="12"/>
  <c r="BA372" i="12"/>
  <c r="BA360" i="12"/>
  <c r="BA319" i="12"/>
  <c r="BA295" i="12"/>
  <c r="BA290" i="12"/>
  <c r="BA255" i="12"/>
  <c r="BA191" i="12"/>
  <c r="BA182" i="12"/>
  <c r="BA167" i="12"/>
  <c r="BA110" i="12"/>
  <c r="BA72" i="12"/>
  <c r="BA68" i="12"/>
  <c r="BA64" i="12"/>
  <c r="BA61" i="12"/>
  <c r="BA30" i="12"/>
  <c r="BA27" i="12"/>
  <c r="BA10" i="12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15" i="12"/>
  <c r="M15" i="12" s="1"/>
  <c r="I15" i="12"/>
  <c r="K15" i="12"/>
  <c r="O15" i="12"/>
  <c r="Q15" i="12"/>
  <c r="V15" i="12"/>
  <c r="G19" i="12"/>
  <c r="I19" i="12"/>
  <c r="K19" i="12"/>
  <c r="O19" i="12"/>
  <c r="Q19" i="12"/>
  <c r="V19" i="12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60" i="12"/>
  <c r="I60" i="12"/>
  <c r="K60" i="12"/>
  <c r="M60" i="12"/>
  <c r="O60" i="12"/>
  <c r="Q60" i="12"/>
  <c r="V60" i="12"/>
  <c r="G63" i="12"/>
  <c r="M63" i="12" s="1"/>
  <c r="I63" i="12"/>
  <c r="K63" i="12"/>
  <c r="O63" i="12"/>
  <c r="Q63" i="12"/>
  <c r="V63" i="12"/>
  <c r="G67" i="12"/>
  <c r="M67" i="12" s="1"/>
  <c r="I67" i="12"/>
  <c r="K67" i="12"/>
  <c r="O67" i="12"/>
  <c r="Q67" i="12"/>
  <c r="V67" i="12"/>
  <c r="G71" i="12"/>
  <c r="I71" i="12"/>
  <c r="K71" i="12"/>
  <c r="M71" i="12"/>
  <c r="O71" i="12"/>
  <c r="Q71" i="12"/>
  <c r="V71" i="12"/>
  <c r="G109" i="12"/>
  <c r="M109" i="12" s="1"/>
  <c r="I109" i="12"/>
  <c r="K109" i="12"/>
  <c r="O109" i="12"/>
  <c r="Q109" i="12"/>
  <c r="V109" i="12"/>
  <c r="G113" i="12"/>
  <c r="M113" i="12" s="1"/>
  <c r="I113" i="12"/>
  <c r="K113" i="12"/>
  <c r="O113" i="12"/>
  <c r="Q113" i="12"/>
  <c r="V113" i="12"/>
  <c r="G130" i="12"/>
  <c r="M130" i="12" s="1"/>
  <c r="I130" i="12"/>
  <c r="K130" i="12"/>
  <c r="O130" i="12"/>
  <c r="Q130" i="12"/>
  <c r="V130" i="12"/>
  <c r="G138" i="12"/>
  <c r="M138" i="12" s="1"/>
  <c r="I138" i="12"/>
  <c r="K138" i="12"/>
  <c r="O138" i="12"/>
  <c r="Q138" i="12"/>
  <c r="V138" i="12"/>
  <c r="G141" i="12"/>
  <c r="I141" i="12"/>
  <c r="K141" i="12"/>
  <c r="M141" i="12"/>
  <c r="O141" i="12"/>
  <c r="Q141" i="12"/>
  <c r="V141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G151" i="12"/>
  <c r="I151" i="12"/>
  <c r="K151" i="12"/>
  <c r="M151" i="12"/>
  <c r="O151" i="12"/>
  <c r="Q151" i="12"/>
  <c r="V151" i="12"/>
  <c r="G154" i="12"/>
  <c r="M154" i="12" s="1"/>
  <c r="I154" i="12"/>
  <c r="K154" i="12"/>
  <c r="O154" i="12"/>
  <c r="Q154" i="12"/>
  <c r="V154" i="12"/>
  <c r="G157" i="12"/>
  <c r="I157" i="12"/>
  <c r="K157" i="12"/>
  <c r="M157" i="12"/>
  <c r="O157" i="12"/>
  <c r="Q157" i="12"/>
  <c r="V157" i="12"/>
  <c r="G160" i="12"/>
  <c r="I160" i="12"/>
  <c r="K160" i="12"/>
  <c r="M160" i="12"/>
  <c r="O160" i="12"/>
  <c r="Q160" i="12"/>
  <c r="V160" i="12"/>
  <c r="G163" i="12"/>
  <c r="M163" i="12" s="1"/>
  <c r="I163" i="12"/>
  <c r="K163" i="12"/>
  <c r="O163" i="12"/>
  <c r="Q163" i="12"/>
  <c r="V163" i="12"/>
  <c r="G166" i="12"/>
  <c r="M166" i="12" s="1"/>
  <c r="I166" i="12"/>
  <c r="K166" i="12"/>
  <c r="O166" i="12"/>
  <c r="Q166" i="12"/>
  <c r="V166" i="12"/>
  <c r="G181" i="12"/>
  <c r="I181" i="12"/>
  <c r="K181" i="12"/>
  <c r="M181" i="12"/>
  <c r="O181" i="12"/>
  <c r="Q181" i="12"/>
  <c r="V181" i="12"/>
  <c r="G190" i="12"/>
  <c r="M190" i="12" s="1"/>
  <c r="I190" i="12"/>
  <c r="K190" i="12"/>
  <c r="O190" i="12"/>
  <c r="Q190" i="12"/>
  <c r="V190" i="12"/>
  <c r="G193" i="12"/>
  <c r="M193" i="12" s="1"/>
  <c r="I193" i="12"/>
  <c r="K193" i="12"/>
  <c r="O193" i="12"/>
  <c r="Q193" i="12"/>
  <c r="V193" i="12"/>
  <c r="G200" i="12"/>
  <c r="M200" i="12" s="1"/>
  <c r="I200" i="12"/>
  <c r="K200" i="12"/>
  <c r="O200" i="12"/>
  <c r="Q200" i="12"/>
  <c r="V200" i="12"/>
  <c r="G203" i="12"/>
  <c r="M203" i="12" s="1"/>
  <c r="I203" i="12"/>
  <c r="K203" i="12"/>
  <c r="O203" i="12"/>
  <c r="Q203" i="12"/>
  <c r="V203" i="12"/>
  <c r="G205" i="12"/>
  <c r="I205" i="12"/>
  <c r="K205" i="12"/>
  <c r="M205" i="12"/>
  <c r="O205" i="12"/>
  <c r="Q205" i="12"/>
  <c r="V205" i="12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54" i="12"/>
  <c r="M254" i="12" s="1"/>
  <c r="I254" i="12"/>
  <c r="K254" i="12"/>
  <c r="O254" i="12"/>
  <c r="Q254" i="12"/>
  <c r="V254" i="12"/>
  <c r="G285" i="12"/>
  <c r="M285" i="12" s="1"/>
  <c r="I285" i="12"/>
  <c r="K285" i="12"/>
  <c r="O285" i="12"/>
  <c r="Q285" i="12"/>
  <c r="V285" i="12"/>
  <c r="G287" i="12"/>
  <c r="M287" i="12" s="1"/>
  <c r="I287" i="12"/>
  <c r="K287" i="12"/>
  <c r="O287" i="12"/>
  <c r="Q287" i="12"/>
  <c r="V287" i="12"/>
  <c r="G289" i="12"/>
  <c r="M289" i="12" s="1"/>
  <c r="I289" i="12"/>
  <c r="K289" i="12"/>
  <c r="O289" i="12"/>
  <c r="Q289" i="12"/>
  <c r="V289" i="12"/>
  <c r="G294" i="12"/>
  <c r="M294" i="12" s="1"/>
  <c r="I294" i="12"/>
  <c r="K294" i="12"/>
  <c r="O294" i="12"/>
  <c r="Q294" i="12"/>
  <c r="V294" i="12"/>
  <c r="G302" i="12"/>
  <c r="M302" i="12" s="1"/>
  <c r="I302" i="12"/>
  <c r="K302" i="12"/>
  <c r="O302" i="12"/>
  <c r="Q302" i="12"/>
  <c r="V302" i="12"/>
  <c r="G313" i="12"/>
  <c r="I313" i="12"/>
  <c r="K313" i="12"/>
  <c r="O313" i="12"/>
  <c r="Q313" i="12"/>
  <c r="V313" i="12"/>
  <c r="G318" i="12"/>
  <c r="M318" i="12" s="1"/>
  <c r="I318" i="12"/>
  <c r="K318" i="12"/>
  <c r="O318" i="12"/>
  <c r="Q318" i="12"/>
  <c r="V318" i="12"/>
  <c r="G322" i="12"/>
  <c r="M322" i="12" s="1"/>
  <c r="I322" i="12"/>
  <c r="K322" i="12"/>
  <c r="O322" i="12"/>
  <c r="Q322" i="12"/>
  <c r="V322" i="12"/>
  <c r="G326" i="12"/>
  <c r="M326" i="12" s="1"/>
  <c r="I326" i="12"/>
  <c r="K326" i="12"/>
  <c r="K325" i="12" s="1"/>
  <c r="O326" i="12"/>
  <c r="O325" i="12" s="1"/>
  <c r="Q326" i="12"/>
  <c r="V326" i="12"/>
  <c r="G355" i="12"/>
  <c r="M355" i="12" s="1"/>
  <c r="I355" i="12"/>
  <c r="K355" i="12"/>
  <c r="O355" i="12"/>
  <c r="Q355" i="12"/>
  <c r="V355" i="12"/>
  <c r="V325" i="12" s="1"/>
  <c r="G359" i="12"/>
  <c r="G358" i="12" s="1"/>
  <c r="I53" i="1" s="1"/>
  <c r="I359" i="12"/>
  <c r="K359" i="12"/>
  <c r="M359" i="12"/>
  <c r="O359" i="12"/>
  <c r="Q359" i="12"/>
  <c r="V359" i="12"/>
  <c r="G364" i="12"/>
  <c r="M364" i="12" s="1"/>
  <c r="I364" i="12"/>
  <c r="K364" i="12"/>
  <c r="O364" i="12"/>
  <c r="Q364" i="12"/>
  <c r="V364" i="12"/>
  <c r="G371" i="12"/>
  <c r="M371" i="12" s="1"/>
  <c r="I371" i="12"/>
  <c r="K371" i="12"/>
  <c r="O371" i="12"/>
  <c r="Q371" i="12"/>
  <c r="V371" i="12"/>
  <c r="G374" i="12"/>
  <c r="M374" i="12" s="1"/>
  <c r="I374" i="12"/>
  <c r="K374" i="12"/>
  <c r="O374" i="12"/>
  <c r="Q374" i="12"/>
  <c r="V374" i="12"/>
  <c r="G377" i="12"/>
  <c r="I377" i="12"/>
  <c r="K377" i="12"/>
  <c r="M377" i="12"/>
  <c r="O377" i="12"/>
  <c r="Q377" i="12"/>
  <c r="V377" i="12"/>
  <c r="G381" i="12"/>
  <c r="M381" i="12" s="1"/>
  <c r="I381" i="12"/>
  <c r="K381" i="12"/>
  <c r="O381" i="12"/>
  <c r="Q381" i="12"/>
  <c r="V381" i="12"/>
  <c r="G407" i="12"/>
  <c r="G380" i="12" s="1"/>
  <c r="I54" i="1" s="1"/>
  <c r="I407" i="12"/>
  <c r="K407" i="12"/>
  <c r="O407" i="12"/>
  <c r="Q407" i="12"/>
  <c r="V407" i="12"/>
  <c r="G431" i="12"/>
  <c r="M431" i="12" s="1"/>
  <c r="I431" i="12"/>
  <c r="K431" i="12"/>
  <c r="O431" i="12"/>
  <c r="Q431" i="12"/>
  <c r="V431" i="12"/>
  <c r="G461" i="12"/>
  <c r="M461" i="12" s="1"/>
  <c r="I461" i="12"/>
  <c r="K461" i="12"/>
  <c r="O461" i="12"/>
  <c r="Q461" i="12"/>
  <c r="V461" i="12"/>
  <c r="G464" i="12"/>
  <c r="M464" i="12" s="1"/>
  <c r="I464" i="12"/>
  <c r="K464" i="12"/>
  <c r="O464" i="12"/>
  <c r="Q464" i="12"/>
  <c r="V464" i="12"/>
  <c r="G490" i="12"/>
  <c r="I490" i="12"/>
  <c r="K490" i="12"/>
  <c r="M490" i="12"/>
  <c r="O490" i="12"/>
  <c r="Q490" i="12"/>
  <c r="V490" i="12"/>
  <c r="G493" i="12"/>
  <c r="I493" i="12"/>
  <c r="K493" i="12"/>
  <c r="M493" i="12"/>
  <c r="O493" i="12"/>
  <c r="Q493" i="12"/>
  <c r="V493" i="12"/>
  <c r="G495" i="12"/>
  <c r="M495" i="12" s="1"/>
  <c r="I495" i="12"/>
  <c r="K495" i="12"/>
  <c r="O495" i="12"/>
  <c r="Q495" i="12"/>
  <c r="V495" i="12"/>
  <c r="G498" i="12"/>
  <c r="M498" i="12" s="1"/>
  <c r="I498" i="12"/>
  <c r="K498" i="12"/>
  <c r="O498" i="12"/>
  <c r="Q498" i="12"/>
  <c r="V498" i="12"/>
  <c r="G501" i="12"/>
  <c r="M501" i="12" s="1"/>
  <c r="I501" i="12"/>
  <c r="K501" i="12"/>
  <c r="O501" i="12"/>
  <c r="Q501" i="12"/>
  <c r="V501" i="12"/>
  <c r="G503" i="12"/>
  <c r="M503" i="12" s="1"/>
  <c r="I503" i="12"/>
  <c r="K503" i="12"/>
  <c r="O503" i="12"/>
  <c r="Q503" i="12"/>
  <c r="V503" i="12"/>
  <c r="G505" i="12"/>
  <c r="M505" i="12" s="1"/>
  <c r="I505" i="12"/>
  <c r="K505" i="12"/>
  <c r="O505" i="12"/>
  <c r="Q505" i="12"/>
  <c r="V505" i="12"/>
  <c r="G507" i="12"/>
  <c r="M507" i="12" s="1"/>
  <c r="I507" i="12"/>
  <c r="K507" i="12"/>
  <c r="O507" i="12"/>
  <c r="Q507" i="12"/>
  <c r="V507" i="12"/>
  <c r="G509" i="12"/>
  <c r="I509" i="12"/>
  <c r="K509" i="12"/>
  <c r="M509" i="12"/>
  <c r="O509" i="12"/>
  <c r="Q509" i="12"/>
  <c r="V509" i="12"/>
  <c r="G513" i="12"/>
  <c r="I513" i="12"/>
  <c r="K513" i="12"/>
  <c r="M513" i="12"/>
  <c r="O513" i="12"/>
  <c r="Q513" i="12"/>
  <c r="V513" i="12"/>
  <c r="G516" i="12"/>
  <c r="M516" i="12" s="1"/>
  <c r="I516" i="12"/>
  <c r="K516" i="12"/>
  <c r="O516" i="12"/>
  <c r="Q516" i="12"/>
  <c r="V516" i="12"/>
  <c r="G519" i="12"/>
  <c r="M519" i="12" s="1"/>
  <c r="I519" i="12"/>
  <c r="K519" i="12"/>
  <c r="O519" i="12"/>
  <c r="Q519" i="12"/>
  <c r="V519" i="12"/>
  <c r="G544" i="12"/>
  <c r="M544" i="12" s="1"/>
  <c r="I544" i="12"/>
  <c r="K544" i="12"/>
  <c r="O544" i="12"/>
  <c r="Q544" i="12"/>
  <c r="V544" i="12"/>
  <c r="G555" i="12"/>
  <c r="M555" i="12" s="1"/>
  <c r="I555" i="12"/>
  <c r="K555" i="12"/>
  <c r="O555" i="12"/>
  <c r="Q555" i="12"/>
  <c r="V555" i="12"/>
  <c r="G557" i="12"/>
  <c r="M557" i="12" s="1"/>
  <c r="I557" i="12"/>
  <c r="K557" i="12"/>
  <c r="O557" i="12"/>
  <c r="Q557" i="12"/>
  <c r="V557" i="12"/>
  <c r="G572" i="12"/>
  <c r="M572" i="12" s="1"/>
  <c r="I572" i="12"/>
  <c r="K572" i="12"/>
  <c r="O572" i="12"/>
  <c r="Q572" i="12"/>
  <c r="V572" i="12"/>
  <c r="G574" i="12"/>
  <c r="I574" i="12"/>
  <c r="K574" i="12"/>
  <c r="M574" i="12"/>
  <c r="O574" i="12"/>
  <c r="Q574" i="12"/>
  <c r="V574" i="12"/>
  <c r="G576" i="12"/>
  <c r="I576" i="12"/>
  <c r="K576" i="12"/>
  <c r="M576" i="12"/>
  <c r="O576" i="12"/>
  <c r="Q576" i="12"/>
  <c r="V576" i="12"/>
  <c r="G578" i="12"/>
  <c r="M578" i="12" s="1"/>
  <c r="I578" i="12"/>
  <c r="K578" i="12"/>
  <c r="O578" i="12"/>
  <c r="Q578" i="12"/>
  <c r="V578" i="12"/>
  <c r="G586" i="12"/>
  <c r="M586" i="12" s="1"/>
  <c r="I586" i="12"/>
  <c r="K586" i="12"/>
  <c r="O586" i="12"/>
  <c r="Q586" i="12"/>
  <c r="V586" i="12"/>
  <c r="G600" i="12"/>
  <c r="M600" i="12" s="1"/>
  <c r="I600" i="12"/>
  <c r="K600" i="12"/>
  <c r="O600" i="12"/>
  <c r="Q600" i="12"/>
  <c r="V600" i="12"/>
  <c r="G606" i="12"/>
  <c r="M606" i="12" s="1"/>
  <c r="I606" i="12"/>
  <c r="K606" i="12"/>
  <c r="O606" i="12"/>
  <c r="Q606" i="12"/>
  <c r="V606" i="12"/>
  <c r="G608" i="12"/>
  <c r="M608" i="12" s="1"/>
  <c r="I608" i="12"/>
  <c r="K608" i="12"/>
  <c r="O608" i="12"/>
  <c r="Q608" i="12"/>
  <c r="V608" i="12"/>
  <c r="G610" i="12"/>
  <c r="M610" i="12" s="1"/>
  <c r="I610" i="12"/>
  <c r="K610" i="12"/>
  <c r="O610" i="12"/>
  <c r="Q610" i="12"/>
  <c r="V610" i="12"/>
  <c r="G612" i="12"/>
  <c r="M612" i="12" s="1"/>
  <c r="I612" i="12"/>
  <c r="K612" i="12"/>
  <c r="O612" i="12"/>
  <c r="Q612" i="12"/>
  <c r="V612" i="12"/>
  <c r="G614" i="12"/>
  <c r="M614" i="12" s="1"/>
  <c r="M613" i="12" s="1"/>
  <c r="I614" i="12"/>
  <c r="I613" i="12" s="1"/>
  <c r="K614" i="12"/>
  <c r="K613" i="12" s="1"/>
  <c r="O614" i="12"/>
  <c r="O613" i="12" s="1"/>
  <c r="Q614" i="12"/>
  <c r="Q613" i="12" s="1"/>
  <c r="V614" i="12"/>
  <c r="V613" i="12" s="1"/>
  <c r="Q617" i="12"/>
  <c r="G618" i="12"/>
  <c r="M618" i="12" s="1"/>
  <c r="M617" i="12" s="1"/>
  <c r="I618" i="12"/>
  <c r="I617" i="12" s="1"/>
  <c r="K618" i="12"/>
  <c r="K617" i="12" s="1"/>
  <c r="O618" i="12"/>
  <c r="O617" i="12" s="1"/>
  <c r="Q618" i="12"/>
  <c r="V618" i="12"/>
  <c r="V617" i="12" s="1"/>
  <c r="G622" i="12"/>
  <c r="M622" i="12" s="1"/>
  <c r="I622" i="12"/>
  <c r="K622" i="12"/>
  <c r="O622" i="12"/>
  <c r="Q622" i="12"/>
  <c r="V622" i="12"/>
  <c r="G624" i="12"/>
  <c r="M624" i="12" s="1"/>
  <c r="I624" i="12"/>
  <c r="K624" i="12"/>
  <c r="K621" i="12" s="1"/>
  <c r="O624" i="12"/>
  <c r="Q624" i="12"/>
  <c r="V624" i="12"/>
  <c r="G626" i="12"/>
  <c r="M626" i="12" s="1"/>
  <c r="I626" i="12"/>
  <c r="K626" i="12"/>
  <c r="O626" i="12"/>
  <c r="Q626" i="12"/>
  <c r="V626" i="12"/>
  <c r="V628" i="12"/>
  <c r="G629" i="12"/>
  <c r="M629" i="12" s="1"/>
  <c r="M628" i="12" s="1"/>
  <c r="I629" i="12"/>
  <c r="I628" i="12" s="1"/>
  <c r="K629" i="12"/>
  <c r="K628" i="12" s="1"/>
  <c r="O629" i="12"/>
  <c r="O628" i="12" s="1"/>
  <c r="Q629" i="12"/>
  <c r="Q628" i="12" s="1"/>
  <c r="V629" i="12"/>
  <c r="G631" i="12"/>
  <c r="I631" i="12"/>
  <c r="K631" i="12"/>
  <c r="M631" i="12"/>
  <c r="O631" i="12"/>
  <c r="Q631" i="12"/>
  <c r="V631" i="12"/>
  <c r="V630" i="12" s="1"/>
  <c r="G632" i="12"/>
  <c r="I632" i="12"/>
  <c r="K632" i="12"/>
  <c r="M632" i="12"/>
  <c r="O632" i="12"/>
  <c r="Q632" i="12"/>
  <c r="V632" i="12"/>
  <c r="G633" i="12"/>
  <c r="M633" i="12" s="1"/>
  <c r="I633" i="12"/>
  <c r="K633" i="12"/>
  <c r="O633" i="12"/>
  <c r="Q633" i="12"/>
  <c r="V633" i="12"/>
  <c r="G635" i="12"/>
  <c r="M635" i="12" s="1"/>
  <c r="I635" i="12"/>
  <c r="K635" i="12"/>
  <c r="O635" i="12"/>
  <c r="Q635" i="12"/>
  <c r="V635" i="12"/>
  <c r="G637" i="12"/>
  <c r="G636" i="12" s="1"/>
  <c r="I60" i="1" s="1"/>
  <c r="I19" i="1" s="1"/>
  <c r="I637" i="12"/>
  <c r="K637" i="12"/>
  <c r="O637" i="12"/>
  <c r="Q637" i="12"/>
  <c r="V637" i="12"/>
  <c r="G639" i="12"/>
  <c r="M639" i="12" s="1"/>
  <c r="I639" i="12"/>
  <c r="K639" i="12"/>
  <c r="O639" i="12"/>
  <c r="Q639" i="12"/>
  <c r="V639" i="12"/>
  <c r="G641" i="12"/>
  <c r="M641" i="12" s="1"/>
  <c r="I641" i="12"/>
  <c r="K641" i="12"/>
  <c r="O641" i="12"/>
  <c r="Q641" i="12"/>
  <c r="V641" i="12"/>
  <c r="G643" i="12"/>
  <c r="M643" i="12" s="1"/>
  <c r="I643" i="12"/>
  <c r="K643" i="12"/>
  <c r="K636" i="12" s="1"/>
  <c r="O643" i="12"/>
  <c r="Q643" i="12"/>
  <c r="V643" i="12"/>
  <c r="AE646" i="12"/>
  <c r="F42" i="1" s="1"/>
  <c r="I20" i="1"/>
  <c r="I18" i="1"/>
  <c r="H40" i="1"/>
  <c r="Q325" i="12" l="1"/>
  <c r="O8" i="12"/>
  <c r="K630" i="12"/>
  <c r="I621" i="12"/>
  <c r="G617" i="12"/>
  <c r="I56" i="1" s="1"/>
  <c r="K380" i="12"/>
  <c r="O358" i="12"/>
  <c r="Q636" i="12"/>
  <c r="M637" i="12"/>
  <c r="I630" i="12"/>
  <c r="Q621" i="12"/>
  <c r="M407" i="12"/>
  <c r="V380" i="12"/>
  <c r="I380" i="12"/>
  <c r="G293" i="12"/>
  <c r="I51" i="1" s="1"/>
  <c r="V293" i="12"/>
  <c r="K293" i="12"/>
  <c r="K8" i="12"/>
  <c r="F41" i="1"/>
  <c r="Q630" i="12"/>
  <c r="V621" i="12"/>
  <c r="O621" i="12"/>
  <c r="Q380" i="12"/>
  <c r="I358" i="12"/>
  <c r="I293" i="12"/>
  <c r="O293" i="12"/>
  <c r="V8" i="12"/>
  <c r="I8" i="12"/>
  <c r="I636" i="12"/>
  <c r="O636" i="12"/>
  <c r="V636" i="12"/>
  <c r="O630" i="12"/>
  <c r="G630" i="12"/>
  <c r="I59" i="1" s="1"/>
  <c r="M630" i="12"/>
  <c r="O380" i="12"/>
  <c r="V358" i="12"/>
  <c r="K358" i="12"/>
  <c r="Q358" i="12"/>
  <c r="I325" i="12"/>
  <c r="Q293" i="12"/>
  <c r="AF646" i="12"/>
  <c r="Q8" i="12"/>
  <c r="F39" i="1"/>
  <c r="M380" i="12"/>
  <c r="M325" i="12"/>
  <c r="M636" i="12"/>
  <c r="M621" i="12"/>
  <c r="M358" i="12"/>
  <c r="G628" i="12"/>
  <c r="I58" i="1" s="1"/>
  <c r="G621" i="12"/>
  <c r="I57" i="1" s="1"/>
  <c r="I17" i="1" s="1"/>
  <c r="G613" i="12"/>
  <c r="I55" i="1" s="1"/>
  <c r="G325" i="12"/>
  <c r="I52" i="1" s="1"/>
  <c r="G8" i="12"/>
  <c r="M313" i="12"/>
  <c r="M293" i="12" s="1"/>
  <c r="M19" i="12"/>
  <c r="M8" i="12" s="1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42" i="1"/>
  <c r="H42" i="1" s="1"/>
  <c r="I42" i="1" s="1"/>
  <c r="G39" i="1"/>
  <c r="G43" i="1" s="1"/>
  <c r="G25" i="1" s="1"/>
  <c r="A25" i="1" s="1"/>
  <c r="A26" i="1" s="1"/>
  <c r="G26" i="1" s="1"/>
  <c r="F43" i="1"/>
  <c r="G646" i="12"/>
  <c r="I50" i="1"/>
  <c r="H39" i="1" l="1"/>
  <c r="I16" i="1"/>
  <c r="I21" i="1" s="1"/>
  <c r="I61" i="1"/>
  <c r="G28" i="1"/>
  <c r="G23" i="1"/>
  <c r="A23" i="1" s="1"/>
  <c r="A24" i="1" s="1"/>
  <c r="G24" i="1" s="1"/>
  <c r="A27" i="1" s="1"/>
  <c r="A29" i="1" s="1"/>
  <c r="G29" i="1" s="1"/>
  <c r="G27" i="1" s="1"/>
  <c r="J59" i="1" l="1"/>
  <c r="J54" i="1"/>
  <c r="J50" i="1"/>
  <c r="J55" i="1"/>
  <c r="J58" i="1"/>
  <c r="J60" i="1"/>
  <c r="J57" i="1"/>
  <c r="J52" i="1"/>
  <c r="J51" i="1"/>
  <c r="J56" i="1"/>
  <c r="J53" i="1"/>
  <c r="I39" i="1"/>
  <c r="I43" i="1" s="1"/>
  <c r="H43" i="1"/>
  <c r="J42" i="1" l="1"/>
  <c r="J41" i="1"/>
  <c r="J39" i="1"/>
  <c r="J43" i="1" s="1"/>
  <c r="J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Jeřábek Petr</author>
  </authors>
  <commentList>
    <comment ref="S6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<sst xmlns="http://schemas.openxmlformats.org/spreadsheetml/2006/main" count="1992" uniqueCount="666">
  <si>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</si>
  <si>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</si>
  <si>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</si>
  <si>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</si>
  <si>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</si>
  <si>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</si>
  <si>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</si>
  <si>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</si>
  <si>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</si>
  <si>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</si>
  <si>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</si>
  <si>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</si>
  <si>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</si>
  <si>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</si>
  <si>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</si>
  <si>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</si>
  <si>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</si>
  <si>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</si>
  <si>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</si>
  <si>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</si>
  <si>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</si>
  <si>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</si>
  <si>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</si>
  <si>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</si>
  <si>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</si>
  <si>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</si>
  <si>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</si>
  <si>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</si>
  <si>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</si>
  <si>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</si>
  <si>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</si>
  <si>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</si>
  <si>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</si>
  <si>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</si>
  <si>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</si>
  <si>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</si>
  <si>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</si>
  <si>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</si>
  <si>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</si>
  <si>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</si>
  <si>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</si>
  <si>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</si>
  <si>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</si>
  <si>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21006003</t>
  </si>
  <si>
    <t>Objekt P1, P2, P3</t>
  </si>
  <si>
    <t>003</t>
  </si>
  <si>
    <t>Objekt:</t>
  </si>
  <si>
    <t>Rozpočet:</t>
  </si>
  <si>
    <t>2021006</t>
  </si>
  <si>
    <t>Využití srážkových vod v nemocnici Kyjov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</si>
  <si>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</si>
  <si>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</si>
  <si>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</si>
  <si>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</si>
  <si>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</si>
  <si>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</si>
  <si>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</si>
  <si>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</si>
  <si>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</si>
  <si>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</si>
  <si>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</si>
  <si>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</si>
  <si>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</si>
  <si>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</si>
  <si>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</si>
  <si>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</si>
  <si>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96</t>
  </si>
  <si>
    <t>Bourání konstrukcí</t>
  </si>
  <si>
    <t>99</t>
  </si>
  <si>
    <t>Staveništní přesun hmot</t>
  </si>
  <si>
    <t>721</t>
  </si>
  <si>
    <t>Vnitřní kanalizace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</si>
  <si>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</si>
  <si>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</si>
  <si>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</si>
  <si>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</si>
  <si>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</si>
  <si>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</si>
  <si>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</si>
  <si>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</si>
  <si>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</si>
  <si>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</si>
  <si>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</si>
  <si>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</si>
  <si>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</si>
  <si>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</si>
  <si>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</si>
  <si>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</si>
  <si>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</si>
  <si>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</si>
  <si>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</si>
  <si>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</si>
  <si>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</si>
  <si>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</si>
  <si>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</si>
  <si>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</si>
  <si>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</si>
  <si>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</si>
  <si>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</si>
  <si>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</si>
  <si>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</si>
  <si>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</si>
  <si>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</si>
  <si>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</si>
  <si>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</si>
  <si>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</si>
  <si>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</si>
  <si>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</si>
  <si>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a stromů o průměru do 10 cm při celkové ploše do 1 000 m2</t>
  </si>
  <si>
    <t>m2</t>
  </si>
  <si>
    <t>800-1</t>
  </si>
  <si>
    <t>RTS 21/ I</t>
  </si>
  <si>
    <t>Práce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</si>
  <si>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</si>
  <si>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</si>
  <si>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</si>
  <si>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živý plot, keře apod. : 20,0</t>
  </si>
  <si>
    <t>VV</t>
  </si>
  <si>
    <t>113106121R00</t>
  </si>
  <si>
    <t>Rozebrání komunikací pro pěší s jakýmkoliv ložem a výplní spár_x000D_
 z betonových nebo kameninových dlaždic nebo tvarovek</t>
  </si>
  <si>
    <t>822-1</t>
  </si>
  <si>
    <t>s přemístěním hmot na skládku na vzdálenost do 3 m nebo s naložením na dopravní prostředek</t>
  </si>
  <si>
    <t>zpevněné plochy : 15,0</t>
  </si>
  <si>
    <t>113107510R00</t>
  </si>
  <si>
    <t>Odstranění podkladů nebo krytů z kameniva hrubého drceného, v ploše jednotlivě do 50 m2, tloušťka vrstvy 100 mm</t>
  </si>
  <si>
    <t xml:space="preserve">předpoklad pod dlažbou a betonem : </t>
  </si>
  <si>
    <t>Odkaz na mn. položky pořadí 2 : 15,00000</t>
  </si>
  <si>
    <t>Odkaz na mn. položky pořadí 4 : 45,78000</t>
  </si>
  <si>
    <t>113109310R00</t>
  </si>
  <si>
    <t>Odstranění podkladů nebo krytů z betonu prostého, v ploše jednotlivě do 50 m2, tloušťka vrstvy 100 mm</t>
  </si>
  <si>
    <t xml:space="preserve">zpevněná plocha : </t>
  </si>
  <si>
    <t>D1 : 1,1*3,2</t>
  </si>
  <si>
    <t>D5 : 1,1*3,4</t>
  </si>
  <si>
    <t>D6 : 1,1*9,5</t>
  </si>
  <si>
    <t>D10 : 1,1*5,7</t>
  </si>
  <si>
    <t>rozšíření : 0,5*2*(3,2+3,4+9,5+5,7)</t>
  </si>
  <si>
    <t>119001402R00</t>
  </si>
  <si>
    <t>Dočasné zajištění podzemního potrubí nebo vedení ocelového potrubí_x000D_
 DN  přes 200  do 500 mm</t>
  </si>
  <si>
    <t>m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</si>
  <si>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</si>
  <si>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infekční kanalizace DN 300 : 1,1</t>
  </si>
  <si>
    <t>121101101R00</t>
  </si>
  <si>
    <t>Sejmutí ornice s přemístěním na vzdálenost do 50 m</t>
  </si>
  <si>
    <t>m3</t>
  </si>
  <si>
    <t>POL1_1</t>
  </si>
  <si>
    <t>nebo lesní půdy, s vodorovným přemístěním na hromady v místě upotřebení nebo na dočasné či trvalé skládky se složením</t>
  </si>
  <si>
    <t xml:space="preserve">D1 : </t>
  </si>
  <si>
    <t>DN 125 : 0,1*1,5*21,5</t>
  </si>
  <si>
    <t>DN 150 : 0,1*1,6*(1,7+25,6)</t>
  </si>
  <si>
    <t xml:space="preserve">D2 : </t>
  </si>
  <si>
    <t>DN 125 : 0,1*1,5*4,6</t>
  </si>
  <si>
    <t xml:space="preserve">D3 : </t>
  </si>
  <si>
    <t>DN 125 : 0,1*1,5*10,5</t>
  </si>
  <si>
    <t>DN 150 : 0,1*1,6*0,7</t>
  </si>
  <si>
    <t xml:space="preserve">D4 : </t>
  </si>
  <si>
    <t>DN 125 : 0,1*1,5*1,5</t>
  </si>
  <si>
    <t xml:space="preserve">D5 : </t>
  </si>
  <si>
    <t>DN 125 : 0,1*1,5*23,7</t>
  </si>
  <si>
    <t/>
  </si>
  <si>
    <t xml:space="preserve">D6 : </t>
  </si>
  <si>
    <t>DN 125 : 0,1*1,5*45,2</t>
  </si>
  <si>
    <t>DN 150 : 0,1*1,6*(17,2+23,1)</t>
  </si>
  <si>
    <t xml:space="preserve">D7 : </t>
  </si>
  <si>
    <t>DN 125 : 0,1*1,5*0,8</t>
  </si>
  <si>
    <t xml:space="preserve">D8 : </t>
  </si>
  <si>
    <t>DN 125 : 0,1*1,5*0,9</t>
  </si>
  <si>
    <t xml:space="preserve">D9 : </t>
  </si>
  <si>
    <t>DN 125 : 0,1*1,5*1,0</t>
  </si>
  <si>
    <t xml:space="preserve">D10 : </t>
  </si>
  <si>
    <t>DN 125 : 0,1*1,5*5,7</t>
  </si>
  <si>
    <t>pod ARN 1 : 0,1*(5,56*2,9)</t>
  </si>
  <si>
    <t>pod ARN 2 : 0,1*(4,56*2,9)</t>
  </si>
  <si>
    <t>zpevněné plochy : -0,1*60,78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</si>
  <si>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</si>
  <si>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</si>
  <si>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</si>
  <si>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infekční kanalizace DN 300 : 1,1*3,96*4,0</t>
  </si>
  <si>
    <t>131201202R00</t>
  </si>
  <si>
    <t>Hloubení zapažených jam a zářezů do 1000 m3, v hornině 3, strojně, s ručním dočištěním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</si>
  <si>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</si>
  <si>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jáma pro ARN 1 : 2,76*(7,16*4,5)</t>
  </si>
  <si>
    <t>jáma pro ARN 2 : 4,3*(6,56*4,9)</t>
  </si>
  <si>
    <t>131201209R00</t>
  </si>
  <si>
    <t xml:space="preserve">Hloubení zapažených jam a zářezů příplatek za lepivost, v hornině 3,  </t>
  </si>
  <si>
    <t xml:space="preserve">lepivost 40% : </t>
  </si>
  <si>
    <t>Odkaz na mn. položky pořadí 8 : 227,14640*0,4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</si>
  <si>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</si>
  <si>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</si>
  <si>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</si>
  <si>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rozšíření pro šachty DN 425 neuvažováno : </t>
  </si>
  <si>
    <t>D1 : 1,0*(0,5+0,72)/2*21,5</t>
  </si>
  <si>
    <t>1,1*(0,72+0,73)/2*1,7</t>
  </si>
  <si>
    <t>1,1*(1,61+1,54)/2*2,3</t>
  </si>
  <si>
    <t>1,1*(1,54+1,9)/2*23,3</t>
  </si>
  <si>
    <t>D2 : 1,0*(0,5+0,49)/2*4,6</t>
  </si>
  <si>
    <t>D3 : 1,0*(0,5+0,72)/2*10,5</t>
  </si>
  <si>
    <t>1,1*(0,72+0,72)/2*0,7</t>
  </si>
  <si>
    <t>D4 : 1,0*(0,45+0,64)/2*1,5</t>
  </si>
  <si>
    <t>D5 : 1,0*(0,5+0,7)/2*23,7</t>
  </si>
  <si>
    <t>D6 : 1,0*(0,7+1,33)/2*23,0</t>
  </si>
  <si>
    <t>1,0*(1,33+1,89)/2*20,2</t>
  </si>
  <si>
    <t>1,0*(1,89+1,94)/2*2,0</t>
  </si>
  <si>
    <t>1,1*(1,94+2,17)/2*8,5</t>
  </si>
  <si>
    <t>1,1*(2,17+2,26)/2*8,7</t>
  </si>
  <si>
    <t>1,1*(2,98+3,14)/2*1,2</t>
  </si>
  <si>
    <t>1,1*(3,14+3,96)/2*4,9</t>
  </si>
  <si>
    <t>1,1*(3,96+3,1)/2*17,0</t>
  </si>
  <si>
    <t>D7 : 1,0*(0,7+0,76)/2*0,8</t>
  </si>
  <si>
    <t>D8 : 1,0*(1,25+1,36)/2*0,9</t>
  </si>
  <si>
    <t>D9 : 1,0*(1,75+1,93)/2*1,0</t>
  </si>
  <si>
    <t>D10 : 1,0*(1,6+2,17)/2*5,7</t>
  </si>
  <si>
    <t xml:space="preserve">odpočet odstraněných konstrukcí nad rýhou : </t>
  </si>
  <si>
    <t>ornice : -0,1*188,43</t>
  </si>
  <si>
    <t>Začátek provozního součtu</t>
  </si>
  <si>
    <t xml:space="preserve">  1,1*(50,8+4,6+11,2+1,5+6,0+14,5)</t>
  </si>
  <si>
    <t xml:space="preserve">  1,1*(51,2+28,8+0,8+0,9+1,0)</t>
  </si>
  <si>
    <t>Konec provozního součtu</t>
  </si>
  <si>
    <t>chodníky : -0,2*23,98</t>
  </si>
  <si>
    <t xml:space="preserve">  D1 : 1,1*3,2</t>
  </si>
  <si>
    <t xml:space="preserve">  D5 : 1,1*3,4</t>
  </si>
  <si>
    <t xml:space="preserve">  D6 : 1,1*9,5</t>
  </si>
  <si>
    <t xml:space="preserve">  D10 : 1,1*5,7</t>
  </si>
  <si>
    <t>132201219R00</t>
  </si>
  <si>
    <t xml:space="preserve">Hloubení rýh šířky přes 60 do 200 cm příplatek za lepivost, v hornině 3,  </t>
  </si>
  <si>
    <t>Odkaz na mn. položky pořadí 10 : 266,81050*0,4</t>
  </si>
  <si>
    <t>151101101R00</t>
  </si>
  <si>
    <t>Zřízení pažení a rozepření stěn rýh příložné  pro jakoukoliv mezerovitost, hloubky do 2 m</t>
  </si>
  <si>
    <t>pro podzemní vedení pro všechny šířky rýhy,</t>
  </si>
  <si>
    <t>D1 : 2*(0,5+0,72)/2*21,5</t>
  </si>
  <si>
    <t>2*(0,72+0,73)/2*1,7</t>
  </si>
  <si>
    <t>2*(1,61+1,54)/2*2,3</t>
  </si>
  <si>
    <t>2*(1,54+1,9)/2*23,3</t>
  </si>
  <si>
    <t>D2 : 2*(0,5+0,49)/2*4,6</t>
  </si>
  <si>
    <t>D3 : 2*(0,5+0,72)/2*10,5</t>
  </si>
  <si>
    <t>2*(0,72+0,72)/2*0,7</t>
  </si>
  <si>
    <t>D4 : 2*(0,45+0,64)/2*1,5</t>
  </si>
  <si>
    <t>D5 : 2*(0,5+0,7)/2*23,7</t>
  </si>
  <si>
    <t>D6 : 2*(0,7+1,33)/2*23,0</t>
  </si>
  <si>
    <t>2*(1,33+1,89)/2*20,2</t>
  </si>
  <si>
    <t>2*(1,89+1,94)/2*2,0</t>
  </si>
  <si>
    <t>D7 : 2*(0,7+0,76)/2*0,8</t>
  </si>
  <si>
    <t>D8 : 2*(1,25+1,36)/2*0,9</t>
  </si>
  <si>
    <t>D9 : 2*(1,75+1,93)/2*1,0</t>
  </si>
  <si>
    <t>151101102R00</t>
  </si>
  <si>
    <t>Zřízení pažení a rozepření stěn rýh příložné  pro jakoukoliv mezerovitost, hloubky do 4 m</t>
  </si>
  <si>
    <t>2*(1,94+2,17)/2*8,5</t>
  </si>
  <si>
    <t>2*(2,17+2,26)/2*8,7</t>
  </si>
  <si>
    <t>2*(2,98+3,14)/2*1,2</t>
  </si>
  <si>
    <t>2*(3,14+3,96)/2*4,9</t>
  </si>
  <si>
    <t>2*(3,96+3,1)/2*17,0</t>
  </si>
  <si>
    <t>D10 : 2*(1,6+2,17)/2*5,7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</si>
  <si>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</si>
  <si>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</si>
  <si>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</si>
  <si>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12 : 291,13000</t>
  </si>
  <si>
    <t>151101112R00</t>
  </si>
  <si>
    <t>Odstranění pažení a rozepření rýh příložné , hloubky do 4 m</t>
  </si>
  <si>
    <t>Odkaz na mn. položky pořadí 13 : 257,11900</t>
  </si>
  <si>
    <t>151101201R00</t>
  </si>
  <si>
    <t>Zřízení pažení stěn výkopu bez rozepření, vzepření příložné, hloubky do 4 m</t>
  </si>
  <si>
    <t>jáma pro ARN 1 : 2,76*(7,16+4,5)*2</t>
  </si>
  <si>
    <t>151101202R00</t>
  </si>
  <si>
    <t>Zřízení pažení stěn výkopu bez rozepření, vzepření příložné, hloubky do 8 m</t>
  </si>
  <si>
    <t>jáma pro ARN 2 : 4,3*(6,56+4,9)*2</t>
  </si>
  <si>
    <t>151101211R00</t>
  </si>
  <si>
    <t>Odstranění pažení stěn výkopu příložné, hloubky do 4 m</t>
  </si>
  <si>
    <t>s uložením pažin na vzdálenost do 3 m od okraje výkopu,</t>
  </si>
  <si>
    <t>Odkaz na mn. položky pořadí 16 : 64,36320</t>
  </si>
  <si>
    <t>151101212R00</t>
  </si>
  <si>
    <t>Odstranění pažení stěn výkopu příložné, hloubky do 8 m</t>
  </si>
  <si>
    <t>Odkaz na mn. položky pořadí 17 : 98,55600</t>
  </si>
  <si>
    <t>151101401R00</t>
  </si>
  <si>
    <t>Zřízení vzepření zapažených stěn výkopů při roubení příložném, hloubky do 4 m</t>
  </si>
  <si>
    <t>s potřebným přepažováním,</t>
  </si>
  <si>
    <t>151101402R00</t>
  </si>
  <si>
    <t>Zřízení vzepření zapažených stěn výkopů při roubení příložném, hloubky do 8 m</t>
  </si>
  <si>
    <t>151101411R00</t>
  </si>
  <si>
    <t>Odstranění vzepření stěn výkopů při roubení příložném, hloubky do 4 m</t>
  </si>
  <si>
    <t>s uložením materiálu na vzdálenost do 3 m od kraje výkopu,</t>
  </si>
  <si>
    <t>Odkaz na mn. položky pořadí 20 : 64,36320</t>
  </si>
  <si>
    <t>151101412R00</t>
  </si>
  <si>
    <t>Odstranění vzepření stěn výkopů při roubení příložném, hloubky do 8 m</t>
  </si>
  <si>
    <t>Odkaz na mn. položky pořadí 21 : 98,55600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</si>
  <si>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</si>
  <si>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</si>
  <si>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</si>
  <si>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  1,1*(1,61+1,54)/2*2,3</t>
  </si>
  <si>
    <t xml:space="preserve">  1,1*(1,54+1,9)/2*23,3</t>
  </si>
  <si>
    <t xml:space="preserve">  1,0*(0,7+1,33)/2*23,0</t>
  </si>
  <si>
    <t xml:space="preserve">  1,0*(1,33+1,89)/2*20,2</t>
  </si>
  <si>
    <t xml:space="preserve">  1,0*(1,89+1,94)/2*2,0</t>
  </si>
  <si>
    <t xml:space="preserve">  1,1*(1,94+2,17)/2*8,5</t>
  </si>
  <si>
    <t xml:space="preserve">  1,1*(2,17+2,26)/2*8,7</t>
  </si>
  <si>
    <t xml:space="preserve">  1,0*(1,25+1,36)/2*0,9</t>
  </si>
  <si>
    <t xml:space="preserve">  1,0*(1,75+1,93)/2*1,0</t>
  </si>
  <si>
    <t xml:space="preserve">  1,0*(1,6+2,17)/2*5,7</t>
  </si>
  <si>
    <t>161,93615*0,5</t>
  </si>
  <si>
    <t>161101102R00</t>
  </si>
  <si>
    <t>Svislé přemístění výkopku z horniny 1 až 4, při hloubce výkopu přes 2,5 do 4 m</t>
  </si>
  <si>
    <t xml:space="preserve">  rýhy : 1,1*(2,98+3,14)/2*1,2</t>
  </si>
  <si>
    <t xml:space="preserve">  1,1*(3,14+3,96)/2*4,9</t>
  </si>
  <si>
    <t xml:space="preserve">  1,1*(3,96+3,1)/2*17,0</t>
  </si>
  <si>
    <t>89,1847*0,55</t>
  </si>
  <si>
    <t>jáma pro ARN 1 : 2,76*(7,16*4,5)*0,16</t>
  </si>
  <si>
    <t>161101103R00</t>
  </si>
  <si>
    <t>Svislé přemístění výkopku z horniny 1 až 4, při hloubce výkopu přes 4 do 6 m</t>
  </si>
  <si>
    <t>jáma pro ARN 2 : 4,3*(6,56*4,9)*0,24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</si>
  <si>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</si>
  <si>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</si>
  <si>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</si>
  <si>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výkopy : </t>
  </si>
  <si>
    <t>Odkaz na mn. položky pořadí 8 : 227,14640</t>
  </si>
  <si>
    <t>Odkaz na mn. položky pořadí 10 : 266,81050</t>
  </si>
  <si>
    <t xml:space="preserve">zásypy : </t>
  </si>
  <si>
    <t>Odkaz na mn. položky pořadí 32 : 322,97161*-1</t>
  </si>
  <si>
    <t>162701109R00</t>
  </si>
  <si>
    <t>Vodorovné přemístění výkopku příplatek k ceně za každých dalších i započatých 1 000 m přes 10 000 m_x000D_
 z horniny 1 až 4</t>
  </si>
  <si>
    <t>Odkaz na mn. položky pořadí 27 : 170,98529*10</t>
  </si>
  <si>
    <t>162301401R00</t>
  </si>
  <si>
    <t>Vodorovné přemístění větví, kmenů, nebo pařezů větví stromů listnatých, průměru kmene přes 100 do 300 mm, na vzdálenost do 5 000 m</t>
  </si>
  <si>
    <t>kus</t>
  </si>
  <si>
    <t xml:space="preserve"> s naložením, složením a dopravou,</t>
  </si>
  <si>
    <t>162301901R00</t>
  </si>
  <si>
    <t>Vodorovné přemístění větví, kmenů, nebo pařezů příplatek k cenám za každých dalších i započatých 5 000 m přes 5 000 m_x000D_
 větví stromů listnatých, průměru kmene přes 100 do 300 mm</t>
  </si>
  <si>
    <t>171201201R00</t>
  </si>
  <si>
    <t>Uložení sypaniny na dočasnou skládku tak, že na 1 m2 plochy připadá přes 2 m3 výkopku nebo ornice</t>
  </si>
  <si>
    <t>Odkaz na mn. položky pořadí 27 : 170,98529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</si>
  <si>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</si>
  <si>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</si>
  <si>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</si>
  <si>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</si>
  <si>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</si>
  <si>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objem zasypávaných konstrukcí : </t>
  </si>
  <si>
    <t>potrubí včetně obsypu a podsypu : -101,9065</t>
  </si>
  <si>
    <t xml:space="preserve">  D1 : </t>
  </si>
  <si>
    <t xml:space="preserve">  DN 125 : 0,525*1,0*21,5</t>
  </si>
  <si>
    <t xml:space="preserve">  DN 150 : 0,55*1,1*(1,7+25,6)</t>
  </si>
  <si>
    <t xml:space="preserve">  D2 : </t>
  </si>
  <si>
    <t xml:space="preserve">  DN 125 : 0,525*1,0*4,6</t>
  </si>
  <si>
    <t xml:space="preserve">  D3 : </t>
  </si>
  <si>
    <t xml:space="preserve">  DN 125 : 0,525*1,0*10,5</t>
  </si>
  <si>
    <t xml:space="preserve">  DN 150 : 0,55*1,1*0,7</t>
  </si>
  <si>
    <t xml:space="preserve">  D4 : </t>
  </si>
  <si>
    <t xml:space="preserve">  DN 125 : 0,525*1,0*1,5</t>
  </si>
  <si>
    <t xml:space="preserve">  D5 : </t>
  </si>
  <si>
    <t xml:space="preserve">  DN 125 : 0,525*1,0*23,7</t>
  </si>
  <si>
    <t xml:space="preserve">  </t>
  </si>
  <si>
    <t xml:space="preserve">  D6 : </t>
  </si>
  <si>
    <t xml:space="preserve">  DN 125 : 0,525*1,0*45,2</t>
  </si>
  <si>
    <t xml:space="preserve">  DN 150 : 0,55*1,1*(17,2+23,1)</t>
  </si>
  <si>
    <t xml:space="preserve">  D7 : </t>
  </si>
  <si>
    <t xml:space="preserve">  DN 125 : 0,525*1,0*0,8</t>
  </si>
  <si>
    <t xml:space="preserve">  D8 : </t>
  </si>
  <si>
    <t xml:space="preserve">  DN 125 : 0,525*1,0*0,9</t>
  </si>
  <si>
    <t xml:space="preserve">  D9 : </t>
  </si>
  <si>
    <t xml:space="preserve">  DN 125 : 0,525*1,0*1,0</t>
  </si>
  <si>
    <t xml:space="preserve">  D10 : </t>
  </si>
  <si>
    <t xml:space="preserve">  DN 125 : 0,525*1,0*5,7</t>
  </si>
  <si>
    <t>ARN včetně podsypu a obetonování : -67,94904</t>
  </si>
  <si>
    <t xml:space="preserve">  ARN1 : 2,16*5,16*2,5+0,2*0,6*0,6+0,3*5,56*2,9</t>
  </si>
  <si>
    <t xml:space="preserve">  ARN 2 : 2,66*4,56*2,9</t>
  </si>
  <si>
    <t>šachta na jímce : -1,12975</t>
  </si>
  <si>
    <t xml:space="preserve">  (pi*0,5^2*(0,5*2))</t>
  </si>
  <si>
    <t xml:space="preserve">  ((pi*0,5^2)+(pi*0,313^2))/2*0,63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</si>
  <si>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</si>
  <si>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</si>
  <si>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</si>
  <si>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 xml:space="preserve">obsyp 30 cm nad potrubí : </t>
  </si>
  <si>
    <t>DN 125 : 0,425*1,0*21,5</t>
  </si>
  <si>
    <t>DN 150 : 0,45*1,1*(1,7+25,6)</t>
  </si>
  <si>
    <t>DN 125 : 0,425*1,0*4,6</t>
  </si>
  <si>
    <t>DN 125 : 0,425*1,0*10,5</t>
  </si>
  <si>
    <t>DN 150 : 0,45*1,1*0,7</t>
  </si>
  <si>
    <t>DN 125 : 0,425*1,0*1,5</t>
  </si>
  <si>
    <t>DN 125 : 0,425*1,0*23,7</t>
  </si>
  <si>
    <t>DN 125 : 0,425*1,0*45,2</t>
  </si>
  <si>
    <t>DN 150 : 0,45*1,1*(17,2+23,1)</t>
  </si>
  <si>
    <t>DN 125 : 0,425*1,0*0,8</t>
  </si>
  <si>
    <t>DN 125 : 0,425*1,0*0,9</t>
  </si>
  <si>
    <t>DN 125 : 0,425*1,0*1,0</t>
  </si>
  <si>
    <t>DN 125 : 0,425*1,0*5,7</t>
  </si>
  <si>
    <t xml:space="preserve">odpočet objemu potrubí : </t>
  </si>
  <si>
    <t>DN 125 : -(pi*0,0625^2)*(21,5+4,6+10,5+1,5+23,7+45,2+0,8+0,9+1,0+5,7)</t>
  </si>
  <si>
    <t>DN 150 : -(pi*0,075^2)*(1,7+25,6+0,7+17,2+23,1)</t>
  </si>
  <si>
    <t>199000002R00</t>
  </si>
  <si>
    <t>Poplatky za skládku horniny 1- 4, skupina 17 05 04 z Katalogu odpadů</t>
  </si>
  <si>
    <t>130901199X</t>
  </si>
  <si>
    <t>Přerušení a vybourání stávajícího plastového potrubí DN 150</t>
  </si>
  <si>
    <t>Vlastní</t>
  </si>
  <si>
    <t>Indiv</t>
  </si>
  <si>
    <t>odhad_původní dešťové potrubí : 15,0</t>
  </si>
  <si>
    <t>181300010RAA</t>
  </si>
  <si>
    <t>Rozprostření ornice v rovině nebo svahu do 1 : 5 a osetí travou při tloušťce 150 mm, dovoz ornice ze vzdálenosti 500 m</t>
  </si>
  <si>
    <t>AP-HSV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</si>
  <si>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</si>
  <si>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</si>
  <si>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</si>
  <si>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Včetně přesunu hmot.</t>
  </si>
  <si>
    <t>ornice : 251</t>
  </si>
  <si>
    <t>380326142RT7</t>
  </si>
  <si>
    <t>Kompletní konstrukce z betonu železového vodostavebního třídy C 30/37, vliv prostředí XA3, tloušťky konstrukce přes 150 do 300 mm</t>
  </si>
  <si>
    <t>801-5</t>
  </si>
  <si>
    <t>čistíren odpadních vod (mimo budovy), nádrží, vodojemů, žlabů nebo kanálů, včetně pomocného pracovního lešení o výšce podlahy do 1900 mm a pro zatížení do 1,5 kPa,</t>
  </si>
  <si>
    <t xml:space="preserve">podkladní deska pod ARN 1 : </t>
  </si>
  <si>
    <t>dno : 0,2*(5,56*2,9)</t>
  </si>
  <si>
    <t xml:space="preserve">obetonování ARN 2 : </t>
  </si>
  <si>
    <t>dno : 0,2*(4,56*2,9)</t>
  </si>
  <si>
    <t>strop : 0,2*(4,56*2,9)-0,2*(0,6*0,6)</t>
  </si>
  <si>
    <t>stěny : 0,2*2,16*(4,56+2,5)*2</t>
  </si>
  <si>
    <t>380356221R00</t>
  </si>
  <si>
    <t>Bednění kompletních konstrukcí omítaných z betonu prostého nebo železového obyčejného i vodostavebního, ploch zaoblených, zřízení</t>
  </si>
  <si>
    <t>čistíren odpadních vod (mimo budovy), nádrží, vodojemů, žlabů nebo kanálů:</t>
  </si>
  <si>
    <t>- konstrukcí omítaných z betonu prostého nebo železového obyčejného i vodostavebního</t>
  </si>
  <si>
    <t>- konstrukcí neomítaných z betonu prostého nebo železového</t>
  </si>
  <si>
    <t xml:space="preserve">včetně vzepření bednění, podepření stropu, rozepření nebo napuštění jímky, apod. : </t>
  </si>
  <si>
    <t>dno : 0,2*(5,56+2,9)*2</t>
  </si>
  <si>
    <t>dno : 0,2*(4,56+2,9)*2</t>
  </si>
  <si>
    <t>strop : 0,2*(0,6+0,6)*2</t>
  </si>
  <si>
    <t>stěny : 2,36*(4,56+2,5)*2</t>
  </si>
  <si>
    <t>380356222R00</t>
  </si>
  <si>
    <t>Bednění kompletních konstrukcí omítaných z betonu prostého nebo železového obyčejného i vodostavebního, ploch zaoblených, odbednění</t>
  </si>
  <si>
    <t>Odkaz na mn. položky pořadí 38 : 40,17120</t>
  </si>
  <si>
    <t>380361007R00</t>
  </si>
  <si>
    <t>Výztuž kompletních konstrukcí z oceli z oceli 10 505</t>
  </si>
  <si>
    <t>t</t>
  </si>
  <si>
    <t>čistíren odpadních vod (mimo budovy), nádrží, vodojemů, žlabů nebo kanálů , včetně pomocného pracovního lešení o výšce podlahy do 1900 mm a pro zatížení do 1,5 kPa,</t>
  </si>
  <si>
    <t xml:space="preserve">předpoklad 130 kg/m3 : </t>
  </si>
  <si>
    <t>Odkaz na mn. položky pořadí 37 : 14,54223*0,13</t>
  </si>
  <si>
    <t>311310030RA0</t>
  </si>
  <si>
    <t>Zdivo nadzákladové z betonu prostého C 16/20, tloušťky 300 mm, oboustranné bednění a odbednění</t>
  </si>
  <si>
    <t>včetně bednění a odbednění a případného pomocného lešení.</t>
  </si>
  <si>
    <t>rampy D4-D5 cca : 1,3*1,2*3</t>
  </si>
  <si>
    <t>451572211RK1</t>
  </si>
  <si>
    <t>Lože pod potrubí, stoky a drobné objekty z kameniva těženého 4÷8 mm</t>
  </si>
  <si>
    <t>827-1</t>
  </si>
  <si>
    <t>v otevřeném výkopu,</t>
  </si>
  <si>
    <t>DN 125 : 0,1*1,0*21,5</t>
  </si>
  <si>
    <t>DN 150 : 0,1*1,1*(1,7+25,6)</t>
  </si>
  <si>
    <t>DN 125 : 0,1*1,0*4,6</t>
  </si>
  <si>
    <t>DN 125 : 0,1*1,0*10,5</t>
  </si>
  <si>
    <t>DN 150 : 0,1*1,1*0,7</t>
  </si>
  <si>
    <t>DN 125 : 0,1*1,0*1,5</t>
  </si>
  <si>
    <t>DN 125 : 0,1*1,0*23,7</t>
  </si>
  <si>
    <t>DN 125 : 0,1*1,0*45,2</t>
  </si>
  <si>
    <t>DN 150 : 0,1*1,1*(17,2+23,1)</t>
  </si>
  <si>
    <t>DN 125 : 0,1*1,0*0,8</t>
  </si>
  <si>
    <t>DN 125 : 0,1*1,0*0,9</t>
  </si>
  <si>
    <t>DN 125 : 0,1*1,0*1,0</t>
  </si>
  <si>
    <t>DN 125 : 0,1*1,0*5,7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</si>
  <si>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</si>
  <si>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</si>
  <si>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</si>
  <si>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pod plastové šachty : 0,1*(1,1*1,1)*4</t>
  </si>
  <si>
    <t>564732111R00</t>
  </si>
  <si>
    <t>Podklad nebo kryt z kameniva hrubého s výplň. kam. tloušťka po zhutnění 100 mm</t>
  </si>
  <si>
    <t>kamenivo hrubé drcené vel. 32 - 63 mm s výplňovým kamenivem (vibrovaný štěrk), s rozprostřením, vlhčením a zhutněním</t>
  </si>
  <si>
    <t xml:space="preserve">podklady dlažby a betonu : </t>
  </si>
  <si>
    <t>Odkaz na mn. položky pořadí 45 : 45,78000</t>
  </si>
  <si>
    <t>Odkaz na mn. položky pořadí 46 : 15,00000</t>
  </si>
  <si>
    <t>581114113R00</t>
  </si>
  <si>
    <t>Kryt z betonu prostého komunikací pro pěší tloušťky 100 mm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</si>
  <si>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</si>
  <si>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</si>
  <si>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</si>
  <si>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916561111RT7</t>
  </si>
  <si>
    <t>Osazení záhonového obrubníku betonového včetně dodávky obrubníků_x000D_
 1000/50/200 mm, do lože z betonu prostého C 12/15, s boční opěrou z betonu prostého</t>
  </si>
  <si>
    <t>se zřízením lože z betonu prostého C 12/15 tl. 80-100 mm</t>
  </si>
  <si>
    <t>chodník : 3,0+3,0+1,3*2</t>
  </si>
  <si>
    <t>59245030R</t>
  </si>
  <si>
    <t>dlažba betonová zámková, dvouvrstvá; kost; šedá; l = 200 mm; š = 165 mm; tl. 80,0 mm</t>
  </si>
  <si>
    <t>SPCM</t>
  </si>
  <si>
    <t>Specifikace</t>
  </si>
  <si>
    <t>POL3_</t>
  </si>
  <si>
    <t xml:space="preserve">náhrada dlažby novou cca 20% : </t>
  </si>
  <si>
    <t>Odkaz na mn. položky pořadí 46 : 15,00000*0,2</t>
  </si>
  <si>
    <t>871313121R00</t>
  </si>
  <si>
    <t>Montáž potrubí z trub z plastů těsněných gumovým kroužkem  DN 150 mm</t>
  </si>
  <si>
    <t>v otevřeném výkopu ve sklonu do 20 %,</t>
  </si>
  <si>
    <t>DN 125 : 21,5</t>
  </si>
  <si>
    <t>DN 150 : (1,7+25,6)</t>
  </si>
  <si>
    <t>DN 125 : 4,6</t>
  </si>
  <si>
    <t>DN 125 : 10,5</t>
  </si>
  <si>
    <t>DN 150 : 0,7</t>
  </si>
  <si>
    <t>DN 125 : 1,5</t>
  </si>
  <si>
    <t>DN 125 : 23,7</t>
  </si>
  <si>
    <t>DN 125 : 45,2</t>
  </si>
  <si>
    <t>DN 150 : (17,2+23,1)</t>
  </si>
  <si>
    <t>DN 125 : 0,8</t>
  </si>
  <si>
    <t>DN 125 : 0,9</t>
  </si>
  <si>
    <t>DN 125 : 1,0</t>
  </si>
  <si>
    <t>DN 125 : 5,7</t>
  </si>
  <si>
    <t>877353121R00</t>
  </si>
  <si>
    <t>Montáž tvarovek na potrubí z trub z plastů těsněných gumovým kroužkem odbočných DN 200 mm</t>
  </si>
  <si>
    <t>KGEA 125/125-45 : 1</t>
  </si>
  <si>
    <t>KGEA 125/125-45 : 1+1</t>
  </si>
  <si>
    <t>KGEA 125/125-45 : 1+1+1</t>
  </si>
  <si>
    <t>KGEA 150/125-45 : 1</t>
  </si>
  <si>
    <t>877313123R00</t>
  </si>
  <si>
    <t>Montáž tvarovek na potrubí z trub z plastů těsněných gumovým kroužkem jednoosých DN 150 mm</t>
  </si>
  <si>
    <t>KGB 125-45 : 2+1</t>
  </si>
  <si>
    <t>KGR 150/125 : 1</t>
  </si>
  <si>
    <t>KGB 125-15 : 1</t>
  </si>
  <si>
    <t>KGB 125-45 : 2+1+1</t>
  </si>
  <si>
    <t>KGB 125-67,5 : 1</t>
  </si>
  <si>
    <t>KGB 125-45 : 2</t>
  </si>
  <si>
    <t>KGB 150-45 : 1+1</t>
  </si>
  <si>
    <t>KGB 150-15 : 1</t>
  </si>
  <si>
    <t>877375121RT2</t>
  </si>
  <si>
    <t>Výřez a montáž odbočné tvarovky z trub z plastů včetně specifikace odbočky D 315/160 mm, přesuvky D 315 x 7, 7mm</t>
  </si>
  <si>
    <t>na potrubí z kanalizačních trub z plastu,</t>
  </si>
  <si>
    <t>napojení na stávající kanalizaci, předpoklad DN 300 : 1</t>
  </si>
  <si>
    <t>892571111R00</t>
  </si>
  <si>
    <t>Zkoušky těsnosti kanalizačního potrubí zkouška těsnosti kanalizačního potrubí vodou_x000D_
 do DN 200 mm</t>
  </si>
  <si>
    <t>vodou nebo vzduchem,</t>
  </si>
  <si>
    <t>892573111R00</t>
  </si>
  <si>
    <t>Zkoušky těsnosti kanalizačního potrubí zabezpečení konců kanalizačního potrubí při tlakových zkouškách vodou_x000D_
 do DN 200 mm</t>
  </si>
  <si>
    <t>úsek</t>
  </si>
  <si>
    <t>4+6+8+4</t>
  </si>
  <si>
    <t>892855112R00</t>
  </si>
  <si>
    <t>Kamerové prohlídky potrubí do 50 m</t>
  </si>
  <si>
    <t>Odkaz na mn. položky pořadí 49 : 183,70000</t>
  </si>
  <si>
    <t>894421111RT1</t>
  </si>
  <si>
    <t>Osazení betonových dílců pro šachty podle DIN 4034 skruže rovné, o hmotnosti do 0,5 t</t>
  </si>
  <si>
    <t>na kroužek,</t>
  </si>
  <si>
    <t>na ARN 2 : 2</t>
  </si>
  <si>
    <t>894422111RT1</t>
  </si>
  <si>
    <t>Osazení betonových dílců pro šachty podle DIN 4034 skruže přechodové, pro jakoukoliv hmotnost</t>
  </si>
  <si>
    <t>na ARN 2 : 1</t>
  </si>
  <si>
    <t>899102111R00</t>
  </si>
  <si>
    <t>Osazení poklopů litinových a ocelových o hmotnost jednotlivě přes 50  do 100 kg</t>
  </si>
  <si>
    <t>877375129XX</t>
  </si>
  <si>
    <t>Napojení kanalizačního potrubí do stávající šachty_kompletní provedení</t>
  </si>
  <si>
    <t>napojení D6 : 1</t>
  </si>
  <si>
    <t>894_ARN 1</t>
  </si>
  <si>
    <t>D+M akumulačně retenční nádrže, kompletní provedení dle PD, včetně vybavení, osazení, napojení na potrubí</t>
  </si>
  <si>
    <t>soubor</t>
  </si>
  <si>
    <t>ARN 1 : 1</t>
  </si>
  <si>
    <t>894_ARN 2</t>
  </si>
  <si>
    <t>ARN 2 : 1</t>
  </si>
  <si>
    <t>894431313RBA</t>
  </si>
  <si>
    <t>Šachty plastové plastové šachty z dílců D 425 mm, dno sběrné s výkyvnými hrdly, D 160 mm, délka šachtové roury 1,50 m, poklop litina 12,5 t</t>
  </si>
  <si>
    <t>Plastové dno, šachta z korugované trouby, těsnění, šachtová roura teleskopická, rám do teleskopické trouby, poklop litinový.</t>
  </si>
  <si>
    <t>RŠ D1 : 1</t>
  </si>
  <si>
    <t>RŠ D2 : 1</t>
  </si>
  <si>
    <t>894431321RBA</t>
  </si>
  <si>
    <t>Šachty plastové plastové šachty z dílců D 425 mm, dno přímé s výkyvnými hrdly, D 160 mm, délka šachtové roury 2,00 m, poklop litina 12,5 t</t>
  </si>
  <si>
    <t>RŠ D3 : 1</t>
  </si>
  <si>
    <t>894431333RBA</t>
  </si>
  <si>
    <t>Šachty plastové plastové šachty z dílců D 425 mm, dno sběrné s výkyvnými hrdly, D 160 mm, délka šachtové roury 3,00 m, poklop litina 12,5 t</t>
  </si>
  <si>
    <t>RŠ D4 : 1</t>
  </si>
  <si>
    <t>28611146.AR</t>
  </si>
  <si>
    <t>trubka plastová kanalizační PVC; hladká, s hrdlem; Sn 4 kN/m2; D = 125,0 mm; s = 3,20 mm; l = 1000,0 mm</t>
  </si>
  <si>
    <t xml:space="preserve">  DN 125 : 21,5</t>
  </si>
  <si>
    <t xml:space="preserve">  DN 125 : 4,6</t>
  </si>
  <si>
    <t xml:space="preserve">  DN 125 : 10,5</t>
  </si>
  <si>
    <t xml:space="preserve">  DN 125 : 1,5</t>
  </si>
  <si>
    <t xml:space="preserve">  DN 125 : 23,7</t>
  </si>
  <si>
    <t xml:space="preserve">  DN 125 : 45,2</t>
  </si>
  <si>
    <t xml:space="preserve">  DN 125 : 0,8</t>
  </si>
  <si>
    <t xml:space="preserve">  DN 125 : 0,9</t>
  </si>
  <si>
    <t xml:space="preserve">  DN 125 : 1,0</t>
  </si>
  <si>
    <t xml:space="preserve">  DN 125 : 5,7</t>
  </si>
  <si>
    <t>115,4*1,03</t>
  </si>
  <si>
    <t>28611151.AR</t>
  </si>
  <si>
    <t>trubka plastová kanalizační PVC; hladká, s hrdlem; Sn 4 kN/m2; D = 160,0 mm; s = 4,00 mm; l = 1000,0 mm</t>
  </si>
  <si>
    <t xml:space="preserve">  DN 150 : (1,7+25,6)</t>
  </si>
  <si>
    <t xml:space="preserve">  DN 150 : 0,7</t>
  </si>
  <si>
    <t xml:space="preserve">  DN 150 : (17,2+23,1)</t>
  </si>
  <si>
    <t>68,3*1,03</t>
  </si>
  <si>
    <t>28651655.AR</t>
  </si>
  <si>
    <t>koleno PVC; 15,0 °; D = 125,0 mm; s 1 hrdlem</t>
  </si>
  <si>
    <t>KGB 125-15 : 1*1,01</t>
  </si>
  <si>
    <t>28651657.AR</t>
  </si>
  <si>
    <t>koleno PVC; 45,0 °; D = 125,0 mm; s 1 hrdlem</t>
  </si>
  <si>
    <t xml:space="preserve">  KGB 125-45 : 2+1</t>
  </si>
  <si>
    <t xml:space="preserve">  KGB 125-45 : 2+1+1</t>
  </si>
  <si>
    <t xml:space="preserve">  KGB 125-45 : 2</t>
  </si>
  <si>
    <t>27*1,01</t>
  </si>
  <si>
    <t>28651658.AR</t>
  </si>
  <si>
    <t>koleno PVC; 67,0 °; D = 125,0 mm; s 1 hrdlem</t>
  </si>
  <si>
    <t>KGB 125-67,5 : 1*1,01</t>
  </si>
  <si>
    <t>28651660.AR</t>
  </si>
  <si>
    <t>koleno PVC; 15,0 °; D = 160,0 mm; s 1 hrdlem</t>
  </si>
  <si>
    <t>KGB 150-15 : 1*1,01</t>
  </si>
  <si>
    <t>28651662.AR</t>
  </si>
  <si>
    <t>koleno PVC; 45,0 °; D = 160,0 mm; s 1 hrdlem</t>
  </si>
  <si>
    <t>KGB 150-45 : 2*1,01</t>
  </si>
  <si>
    <t>28651692.AR</t>
  </si>
  <si>
    <t>redukce excentrická; PVC; d = 160,0 mm; d2 = 125 mm; l = 180 mm; hladká, hrdlová</t>
  </si>
  <si>
    <t xml:space="preserve">  KGR 150/125 : 1</t>
  </si>
  <si>
    <t>3*1,01</t>
  </si>
  <si>
    <t>28651702.AR</t>
  </si>
  <si>
    <t>odbočka PVC; 45,0 °; d1 = 125 mm; d2 = 125 mm; l = 320 mm; hladká, hrdlovaná; DN 125,0 mm; DN2 125 mm</t>
  </si>
  <si>
    <t xml:space="preserve">  KGEA 125/125-45 : 1</t>
  </si>
  <si>
    <t xml:space="preserve">  KGEA 125/125-45 : 1+1</t>
  </si>
  <si>
    <t xml:space="preserve">  KGEA 125/125-45 : 1+1+1</t>
  </si>
  <si>
    <t>12*1,01</t>
  </si>
  <si>
    <t>28651704.AR</t>
  </si>
  <si>
    <t>odbočka PVC; 45,0 °; d1 = 160 mm; d2 = 125 mm; l = 360 mm; hladká, hrdlovaná; DN 150,0 mm; DN2 125 mm</t>
  </si>
  <si>
    <t xml:space="preserve">  KGEA 150/125-45 : 1</t>
  </si>
  <si>
    <t>2*1,01</t>
  </si>
  <si>
    <t>55243344.AR</t>
  </si>
  <si>
    <t>poklop kanalizační DN šachty 1 000 mm; litinový; D výrobku 605 mm; únosnost B 125 kN; bez odvětrání</t>
  </si>
  <si>
    <t>POL3_1</t>
  </si>
  <si>
    <t>na ARN 2 : 1,01</t>
  </si>
  <si>
    <t>59224102R</t>
  </si>
  <si>
    <t>skruž železobetonová TBS; DN = 1 000,0 mm; h = 500,0 mm; s = 90,00 mm</t>
  </si>
  <si>
    <t>na ARN 2 : 2*1,01</t>
  </si>
  <si>
    <t>59224126R</t>
  </si>
  <si>
    <t>skruž železobetonová přechodová; TBR; DN = 625,0 mm; DN 2 = 1 000 mm; h = 600,0 mm; s = 90,00 mm; počet stupadel 2; ocelové s PE povlakem, kapsové</t>
  </si>
  <si>
    <t>na ARN 2 : 1*1,01</t>
  </si>
  <si>
    <t>59224373.AR</t>
  </si>
  <si>
    <t>profil těsnicí elastomerní; pro spojení betonových šachetních dílů; tvar kruh; d = 1 000,0 mm</t>
  </si>
  <si>
    <t>962042321R00</t>
  </si>
  <si>
    <t>Bourání zdiva z betonu prostého nadzákladového</t>
  </si>
  <si>
    <t>801-3</t>
  </si>
  <si>
    <t>nebo vybourání otvorů průřezové plochy přes 4 m2 ve zdivu z betonu prostého, včetně pomocného lešení o výšce podlahy do 1900 mm a pro zatížení do 1,5 kPa  (150 kg/m2),</t>
  </si>
  <si>
    <t>bourání rampy D4-D5 : 2,5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</si>
  <si>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</si>
  <si>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</si>
  <si>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</si>
  <si>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</si>
  <si>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</si>
  <si>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</si>
  <si>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721242110RT2</t>
  </si>
  <si>
    <t>Lapač střešních splavenin D 125 mm, s otáč.kul.kloubem na odtoku, s košem , se suchou a nezámr.klapkou,čistícím víčkem a vylam.těs. kroužky pro připoj.potrub.svodů D 75, 90, 100 a 110 mm, včetně dodávky materiálu</t>
  </si>
  <si>
    <t>800-721</t>
  </si>
  <si>
    <t>nové lapače střešních splavenin : 1</t>
  </si>
  <si>
    <t>721242199X</t>
  </si>
  <si>
    <t>Záchytný koš střešních splavenin na stávající vpust, dodávka a montáž</t>
  </si>
  <si>
    <t>4+5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</si>
  <si>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</si>
  <si>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</si>
  <si>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</si>
  <si>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767900001</t>
  </si>
  <si>
    <t>Demontáž a zpětná montáž zábradlí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</si>
  <si>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</si>
  <si>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</si>
  <si>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</si>
  <si>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</si>
  <si>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</si>
  <si>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</si>
  <si>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</si>
  <si>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</si>
  <si>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</si>
  <si>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979990103R00</t>
  </si>
  <si>
    <t>Poplatek za skládku beton do 30x30 cm, skupina 17 01 01 z Katalogu odpadů</t>
  </si>
  <si>
    <t>00511 R</t>
  </si>
  <si>
    <t xml:space="preserve">Geodetické práce </t>
  </si>
  <si>
    <t>Soubor</t>
  </si>
  <si>
    <t>VRN</t>
  </si>
  <si>
    <t>POL99_8</t>
  </si>
  <si>
    <t>vytýčení sítí, vytýčení stavby, skutečný stav... : 1</t>
  </si>
  <si>
    <t>005121 R</t>
  </si>
  <si>
    <t>Zařízení staveniště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</si>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</sst>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password="D05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22</v>
      </c>
      <c r="C2" s="78"/>
      <c r="D2" s="79" t="s">
        <v>48</v>
      </c>
      <c r="E2" s="236" t="s">
        <v>49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39" t="s">
        <v>44</v>
      </c>
      <c r="F3" s="240"/>
      <c r="G3" s="240"/>
      <c r="H3" s="240"/>
      <c r="I3" s="240"/>
      <c r="J3" s="241"/>
    </row>
    <row r="4" spans="1:15" ht="23.25" customHeight="1" x14ac:dyDescent="0.2">
      <c r="A4" s="76">
        <v>3477213</v>
      </c>
      <c r="B4" s="82" t="s">
        <v>47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SUMIF(F50:F60,A16,I50:I60)+SUMIF(F50:F60,"PSU",I50:I60)</f>
        <v>0</v>
      </c>
      <c r="J16" s="20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SUMIF(F50:F60,A17,I50:I60)</f>
        <v>0</v>
      </c>
      <c r="J17" s="20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SUMIF(F50:F60,A18,I50:I60)</f>
        <v>0</v>
      </c>
      <c r="J18" s="209"/>
    </row>
    <row r="19" spans="1:10" ht="23.25" customHeight="1" x14ac:dyDescent="0.2">
      <c r="A19" s="139" t="s">
        <v>77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SUMIF(F50:F60,A19,I50:I60)</f>
        <v>0</v>
      </c>
      <c r="J19" s="209"/>
    </row>
    <row r="20" spans="1:10" ht="23.25" customHeight="1" x14ac:dyDescent="0.2">
      <c r="A20" s="139" t="s">
        <v>78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SUMIF(F50:F60,A20,I50:I60)</f>
        <v>0</v>
      </c>
      <c r="J20" s="20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IF((((A24/10)-INT(A24/10))*100)&gt;50, ROUNDUP(A23, 1), ROUNDDOWN(A23, 1))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IF((((A26/10)-INT(A26/10))*100)&gt;50, ROUNDUP(A25, 1), ROUNDDOWN(A25, 1))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2">
        <f>IF((((A29/10)-INT(A29/10))*100)&gt;50, ROUNDUP(A27, 1), ROUNDDOWN(A27, 1))</f>
        <v>0</v>
      </c>
      <c r="H29" s="212"/>
      <c r="I29" s="212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97"/>
      <c r="D39" s="197"/>
      <c r="E39" s="197"/>
      <c r="F39" s="100">
        <f>'003 21006003 Pol'!AE646</f>
        <v>0</v>
      </c>
      <c r="G39" s="101">
        <f>'003 21006003 Pol'!AF646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8" t="s">
        <v>51</v>
      </c>
      <c r="D40" s="198"/>
      <c r="E40" s="198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8" t="s">
        <v>44</v>
      </c>
      <c r="D41" s="198"/>
      <c r="E41" s="198"/>
      <c r="F41" s="105">
        <f>'003 21006003 Pol'!AE646</f>
        <v>0</v>
      </c>
      <c r="G41" s="106">
        <f>'003 21006003 Pol'!AF646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7" t="s">
        <v>44</v>
      </c>
      <c r="D42" s="197"/>
      <c r="E42" s="197"/>
      <c r="F42" s="109">
        <f>'003 21006003 Pol'!AE646</f>
        <v>0</v>
      </c>
      <c r="G42" s="102">
        <f>'003 21006003 Pol'!AF646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9" t="s">
        <v>52</v>
      </c>
      <c r="C43" s="200"/>
      <c r="D43" s="200"/>
      <c r="E43" s="201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54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55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56</v>
      </c>
      <c r="C50" s="195" t="s">
        <v>57</v>
      </c>
      <c r="D50" s="196"/>
      <c r="E50" s="196"/>
      <c r="F50" s="135" t="s">
        <v>24</v>
      </c>
      <c r="G50" s="136"/>
      <c r="H50" s="136"/>
      <c r="I50" s="136">
        <f>'003 21006003 Pol'!G8</f>
        <v>0</v>
      </c>
      <c r="J50" s="133" t="str">
        <f>IF(I61=0,"",I50/I61*100)</f>
        <v/>
      </c>
    </row>
    <row r="51" spans="1:10" ht="36.75" customHeight="1" x14ac:dyDescent="0.2">
      <c r="A51" s="124"/>
      <c r="B51" s="129" t="s">
        <v>58</v>
      </c>
      <c r="C51" s="195" t="s">
        <v>59</v>
      </c>
      <c r="D51" s="196"/>
      <c r="E51" s="196"/>
      <c r="F51" s="135" t="s">
        <v>24</v>
      </c>
      <c r="G51" s="136"/>
      <c r="H51" s="136"/>
      <c r="I51" s="136">
        <f>'003 21006003 Pol'!G293</f>
        <v>0</v>
      </c>
      <c r="J51" s="133" t="str">
        <f>IF(I61=0,"",I51/I61*100)</f>
        <v/>
      </c>
    </row>
    <row r="52" spans="1:10" ht="36.75" customHeight="1" x14ac:dyDescent="0.2">
      <c r="A52" s="124"/>
      <c r="B52" s="129" t="s">
        <v>60</v>
      </c>
      <c r="C52" s="195" t="s">
        <v>61</v>
      </c>
      <c r="D52" s="196"/>
      <c r="E52" s="196"/>
      <c r="F52" s="135" t="s">
        <v>24</v>
      </c>
      <c r="G52" s="136"/>
      <c r="H52" s="136"/>
      <c r="I52" s="136">
        <f>'003 21006003 Pol'!G325</f>
        <v>0</v>
      </c>
      <c r="J52" s="133" t="str">
        <f>IF(I61=0,"",I52/I61*100)</f>
        <v/>
      </c>
    </row>
    <row r="53" spans="1:10" ht="36.75" customHeight="1" x14ac:dyDescent="0.2">
      <c r="A53" s="124"/>
      <c r="B53" s="129" t="s">
        <v>62</v>
      </c>
      <c r="C53" s="195" t="s">
        <v>63</v>
      </c>
      <c r="D53" s="196"/>
      <c r="E53" s="196"/>
      <c r="F53" s="135" t="s">
        <v>24</v>
      </c>
      <c r="G53" s="136"/>
      <c r="H53" s="136"/>
      <c r="I53" s="136">
        <f>'003 21006003 Pol'!G358</f>
        <v>0</v>
      </c>
      <c r="J53" s="133" t="str">
        <f>IF(I61=0,"",I53/I61*100)</f>
        <v/>
      </c>
    </row>
    <row r="54" spans="1:10" ht="36.75" customHeight="1" x14ac:dyDescent="0.2">
      <c r="A54" s="124"/>
      <c r="B54" s="129" t="s">
        <v>64</v>
      </c>
      <c r="C54" s="195" t="s">
        <v>65</v>
      </c>
      <c r="D54" s="196"/>
      <c r="E54" s="196"/>
      <c r="F54" s="135" t="s">
        <v>24</v>
      </c>
      <c r="G54" s="136"/>
      <c r="H54" s="136"/>
      <c r="I54" s="136">
        <f>'003 21006003 Pol'!G380</f>
        <v>0</v>
      </c>
      <c r="J54" s="133" t="str">
        <f>IF(I61=0,"",I54/I61*100)</f>
        <v/>
      </c>
    </row>
    <row r="55" spans="1:10" ht="36.75" customHeight="1" x14ac:dyDescent="0.2">
      <c r="A55" s="124"/>
      <c r="B55" s="129" t="s">
        <v>66</v>
      </c>
      <c r="C55" s="195" t="s">
        <v>67</v>
      </c>
      <c r="D55" s="196"/>
      <c r="E55" s="196"/>
      <c r="F55" s="135" t="s">
        <v>24</v>
      </c>
      <c r="G55" s="136"/>
      <c r="H55" s="136"/>
      <c r="I55" s="136">
        <f>'003 21006003 Pol'!G613</f>
        <v>0</v>
      </c>
      <c r="J55" s="133" t="str">
        <f>IF(I61=0,"",I55/I61*100)</f>
        <v/>
      </c>
    </row>
    <row r="56" spans="1:10" ht="36.75" customHeight="1" x14ac:dyDescent="0.2">
      <c r="A56" s="124"/>
      <c r="B56" s="129" t="s">
        <v>68</v>
      </c>
      <c r="C56" s="195" t="s">
        <v>69</v>
      </c>
      <c r="D56" s="196"/>
      <c r="E56" s="196"/>
      <c r="F56" s="135" t="s">
        <v>24</v>
      </c>
      <c r="G56" s="136"/>
      <c r="H56" s="136"/>
      <c r="I56" s="136">
        <f>'003 21006003 Pol'!G617</f>
        <v>0</v>
      </c>
      <c r="J56" s="133" t="str">
        <f>IF(I61=0,"",I56/I61*100)</f>
        <v/>
      </c>
    </row>
    <row r="57" spans="1:10" ht="36.75" customHeight="1" x14ac:dyDescent="0.2">
      <c r="A57" s="124"/>
      <c r="B57" s="129" t="s">
        <v>70</v>
      </c>
      <c r="C57" s="195" t="s">
        <v>71</v>
      </c>
      <c r="D57" s="196"/>
      <c r="E57" s="196"/>
      <c r="F57" s="135" t="s">
        <v>25</v>
      </c>
      <c r="G57" s="136"/>
      <c r="H57" s="136"/>
      <c r="I57" s="136">
        <f>'003 21006003 Pol'!G621</f>
        <v>0</v>
      </c>
      <c r="J57" s="133" t="str">
        <f>IF(I61=0,"",I57/I61*100)</f>
        <v/>
      </c>
    </row>
    <row r="58" spans="1:10" ht="36.75" customHeight="1" x14ac:dyDescent="0.2">
      <c r="A58" s="124"/>
      <c r="B58" s="129" t="s">
        <v>72</v>
      </c>
      <c r="C58" s="195" t="s">
        <v>73</v>
      </c>
      <c r="D58" s="196"/>
      <c r="E58" s="196"/>
      <c r="F58" s="135" t="s">
        <v>25</v>
      </c>
      <c r="G58" s="136"/>
      <c r="H58" s="136"/>
      <c r="I58" s="136">
        <f>'003 21006003 Pol'!G628</f>
        <v>0</v>
      </c>
      <c r="J58" s="133" t="str">
        <f>IF(I61=0,"",I58/I61*100)</f>
        <v/>
      </c>
    </row>
    <row r="59" spans="1:10" ht="36.75" customHeight="1" x14ac:dyDescent="0.2">
      <c r="A59" s="124"/>
      <c r="B59" s="129" t="s">
        <v>74</v>
      </c>
      <c r="C59" s="195" t="s">
        <v>75</v>
      </c>
      <c r="D59" s="196"/>
      <c r="E59" s="196"/>
      <c r="F59" s="135" t="s">
        <v>76</v>
      </c>
      <c r="G59" s="136"/>
      <c r="H59" s="136"/>
      <c r="I59" s="136">
        <f>'003 21006003 Pol'!G630</f>
        <v>0</v>
      </c>
      <c r="J59" s="133" t="str">
        <f>IF(I61=0,"",I59/I61*100)</f>
        <v/>
      </c>
    </row>
    <row r="60" spans="1:10" ht="36.75" customHeight="1" x14ac:dyDescent="0.2">
      <c r="A60" s="124"/>
      <c r="B60" s="129" t="s">
        <v>77</v>
      </c>
      <c r="C60" s="195" t="s">
        <v>27</v>
      </c>
      <c r="D60" s="196"/>
      <c r="E60" s="196"/>
      <c r="F60" s="135" t="s">
        <v>77</v>
      </c>
      <c r="G60" s="136"/>
      <c r="H60" s="136"/>
      <c r="I60" s="136">
        <f>'003 21006003 Pol'!G636</f>
        <v>0</v>
      </c>
      <c r="J60" s="133" t="str">
        <f>IF(I61=0,"",I60/I61*100)</f>
        <v/>
      </c>
    </row>
    <row r="61" spans="1:10" ht="25.5" customHeight="1" x14ac:dyDescent="0.2">
      <c r="A61" s="125"/>
      <c r="B61" s="130" t="s">
        <v>1</v>
      </c>
      <c r="C61" s="131"/>
      <c r="D61" s="132"/>
      <c r="E61" s="132"/>
      <c r="F61" s="137"/>
      <c r="G61" s="138"/>
      <c r="H61" s="138"/>
      <c r="I61" s="138">
        <f>SUM(I50:I60)</f>
        <v>0</v>
      </c>
      <c r="J61" s="134">
        <f>SUM(J50:J60)</f>
        <v>0</v>
      </c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</sheetData>
  <sheetProtection password="D05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password="D05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9" t="s">
        <v>79</v>
      </c>
      <c r="B1" s="259"/>
      <c r="C1" s="259"/>
      <c r="D1" s="259"/>
      <c r="E1" s="259"/>
      <c r="F1" s="259"/>
      <c r="G1" s="259"/>
      <c r="AG1" t="s">
        <v>80</v>
      </c>
    </row>
    <row r="2" spans="1:60" ht="24.95" customHeight="1" x14ac:dyDescent="0.2">
      <c r="A2" s="140" t="s">
        <v>7</v>
      </c>
      <c r="B2" s="49" t="s">
        <v>48</v>
      </c>
      <c r="C2" s="260" t="s">
        <v>49</v>
      </c>
      <c r="D2" s="261"/>
      <c r="E2" s="261"/>
      <c r="F2" s="261"/>
      <c r="G2" s="262"/>
      <c r="AG2" t="s">
        <v>81</v>
      </c>
    </row>
    <row r="3" spans="1:60" ht="24.95" customHeight="1" x14ac:dyDescent="0.2">
      <c r="A3" s="140" t="s">
        <v>8</v>
      </c>
      <c r="B3" s="49" t="s">
        <v>45</v>
      </c>
      <c r="C3" s="260" t="s">
        <v>44</v>
      </c>
      <c r="D3" s="261"/>
      <c r="E3" s="261"/>
      <c r="F3" s="261"/>
      <c r="G3" s="262"/>
      <c r="AC3" s="122" t="s">
        <v>81</v>
      </c>
      <c r="AG3" t="s">
        <v>82</v>
      </c>
    </row>
    <row r="4" spans="1:60" ht="24.95" customHeight="1" x14ac:dyDescent="0.2">
      <c r="A4" s="141" t="s">
        <v>9</v>
      </c>
      <c r="B4" s="142" t="s">
        <v>43</v>
      </c>
      <c r="C4" s="263" t="s">
        <v>44</v>
      </c>
      <c r="D4" s="264"/>
      <c r="E4" s="264"/>
      <c r="F4" s="264"/>
      <c r="G4" s="265"/>
      <c r="AG4" t="s">
        <v>83</v>
      </c>
    </row>
    <row r="5" spans="1:60" x14ac:dyDescent="0.2">
      <c r="D5" s="10"/>
    </row>
    <row r="6" spans="1:60" ht="38.25" x14ac:dyDescent="0.2">
      <c r="A6" s="144" t="s">
        <v>84</v>
      </c>
      <c r="B6" s="146" t="s">
        <v>85</v>
      </c>
      <c r="C6" s="146" t="s">
        <v>86</v>
      </c>
      <c r="D6" s="145" t="s">
        <v>87</v>
      </c>
      <c r="E6" s="144" t="s">
        <v>88</v>
      </c>
      <c r="F6" s="143" t="s">
        <v>89</v>
      </c>
      <c r="G6" s="144" t="s">
        <v>29</v>
      </c>
      <c r="H6" s="147" t="s">
        <v>30</v>
      </c>
      <c r="I6" s="147" t="s">
        <v>90</v>
      </c>
      <c r="J6" s="147" t="s">
        <v>31</v>
      </c>
      <c r="K6" s="147" t="s">
        <v>91</v>
      </c>
      <c r="L6" s="147" t="s">
        <v>92</v>
      </c>
      <c r="M6" s="147" t="s">
        <v>93</v>
      </c>
      <c r="N6" s="147" t="s">
        <v>94</v>
      </c>
      <c r="O6" s="147" t="s">
        <v>95</v>
      </c>
      <c r="P6" s="147" t="s">
        <v>96</v>
      </c>
      <c r="Q6" s="147" t="s">
        <v>97</v>
      </c>
      <c r="R6" s="147" t="s">
        <v>98</v>
      </c>
      <c r="S6" s="147" t="s">
        <v>99</v>
      </c>
      <c r="T6" s="147" t="s">
        <v>100</v>
      </c>
      <c r="U6" s="147" t="s">
        <v>101</v>
      </c>
      <c r="V6" s="147" t="s">
        <v>102</v>
      </c>
      <c r="W6" s="147" t="s">
        <v>103</v>
      </c>
      <c r="X6" s="147" t="s">
        <v>104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105</v>
      </c>
      <c r="B8" s="164" t="s">
        <v>56</v>
      </c>
      <c r="C8" s="185" t="s">
        <v>57</v>
      </c>
      <c r="D8" s="165"/>
      <c r="E8" s="166"/>
      <c r="F8" s="167"/>
      <c r="G8" s="167">
        <f>SUMIF(AG9:AG292,"&lt;&gt;NOR",G9:G292)</f>
        <v>0</v>
      </c>
      <c r="H8" s="167"/>
      <c r="I8" s="167">
        <f>SUM(I9:I292)</f>
        <v>0</v>
      </c>
      <c r="J8" s="167"/>
      <c r="K8" s="167">
        <f>SUM(K9:K292)</f>
        <v>0</v>
      </c>
      <c r="L8" s="167"/>
      <c r="M8" s="167">
        <f>SUM(M9:M292)</f>
        <v>0</v>
      </c>
      <c r="N8" s="167"/>
      <c r="O8" s="167">
        <f>SUM(O9:O292)</f>
        <v>137.19999999999999</v>
      </c>
      <c r="P8" s="167"/>
      <c r="Q8" s="167">
        <f>SUM(Q9:Q292)</f>
        <v>26.43</v>
      </c>
      <c r="R8" s="167"/>
      <c r="S8" s="167"/>
      <c r="T8" s="168"/>
      <c r="U8" s="162"/>
      <c r="V8" s="162">
        <f>SUM(V9:V292)</f>
        <v>1303.7200000000003</v>
      </c>
      <c r="W8" s="162"/>
      <c r="X8" s="162"/>
      <c r="AG8" t="s">
        <v>106</v>
      </c>
    </row>
    <row r="9" spans="1:60" outlineLevel="1" x14ac:dyDescent="0.2">
      <c r="A9" s="169">
        <v>1</v>
      </c>
      <c r="B9" s="170" t="s">
        <v>107</v>
      </c>
      <c r="C9" s="186" t="s">
        <v>108</v>
      </c>
      <c r="D9" s="171" t="s">
        <v>109</v>
      </c>
      <c r="E9" s="172">
        <v>20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110</v>
      </c>
      <c r="S9" s="174" t="s">
        <v>111</v>
      </c>
      <c r="T9" s="175" t="s">
        <v>111</v>
      </c>
      <c r="U9" s="157">
        <v>0.17199999999999999</v>
      </c>
      <c r="V9" s="157">
        <f>ROUND(E9*U9,2)</f>
        <v>3.44</v>
      </c>
      <c r="W9" s="157"/>
      <c r="X9" s="157" t="s">
        <v>112</v>
      </c>
      <c r="Y9" s="148"/>
      <c r="Z9" s="148"/>
      <c r="AA9" s="148"/>
      <c r="AB9" s="148"/>
      <c r="AC9" s="148"/>
      <c r="AD9" s="148"/>
      <c r="AE9" s="148"/>
      <c r="AF9" s="148"/>
      <c r="AG9" s="148" t="s">
        <v>113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253" t="s">
        <v>114</v>
      </c>
      <c r="D10" s="254"/>
      <c r="E10" s="254"/>
      <c r="F10" s="254"/>
      <c r="G10" s="254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s odstraněním kořenů a s případným nutným odklizením křovin a stromů na hromady na vzdálenost do 50 m nebo s naložením na dopravní prostředek, do sklonu terénu 1 : 5,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116</v>
      </c>
      <c r="D11" s="158"/>
      <c r="E11" s="159">
        <v>20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117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9">
        <v>2</v>
      </c>
      <c r="B12" s="170" t="s">
        <v>118</v>
      </c>
      <c r="C12" s="186" t="s">
        <v>119</v>
      </c>
      <c r="D12" s="171" t="s">
        <v>109</v>
      </c>
      <c r="E12" s="172">
        <v>15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0.13800000000000001</v>
      </c>
      <c r="Q12" s="174">
        <f>ROUND(E12*P12,2)</f>
        <v>2.0699999999999998</v>
      </c>
      <c r="R12" s="174" t="s">
        <v>120</v>
      </c>
      <c r="S12" s="174" t="s">
        <v>111</v>
      </c>
      <c r="T12" s="175" t="s">
        <v>111</v>
      </c>
      <c r="U12" s="157">
        <v>0.16</v>
      </c>
      <c r="V12" s="157">
        <f>ROUND(E12*U12,2)</f>
        <v>2.4</v>
      </c>
      <c r="W12" s="157"/>
      <c r="X12" s="157" t="s">
        <v>112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53" t="s">
        <v>121</v>
      </c>
      <c r="D13" s="254"/>
      <c r="E13" s="254"/>
      <c r="F13" s="254"/>
      <c r="G13" s="254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122</v>
      </c>
      <c r="D14" s="158"/>
      <c r="E14" s="159">
        <v>15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117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9">
        <v>3</v>
      </c>
      <c r="B15" s="170" t="s">
        <v>123</v>
      </c>
      <c r="C15" s="186" t="s">
        <v>124</v>
      </c>
      <c r="D15" s="171" t="s">
        <v>109</v>
      </c>
      <c r="E15" s="172">
        <v>60.78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0.22</v>
      </c>
      <c r="Q15" s="174">
        <f>ROUND(E15*P15,2)</f>
        <v>13.37</v>
      </c>
      <c r="R15" s="174" t="s">
        <v>120</v>
      </c>
      <c r="S15" s="174" t="s">
        <v>111</v>
      </c>
      <c r="T15" s="175" t="s">
        <v>111</v>
      </c>
      <c r="U15" s="157">
        <v>0.42099999999999999</v>
      </c>
      <c r="V15" s="157">
        <f>ROUND(E15*U15,2)</f>
        <v>25.59</v>
      </c>
      <c r="W15" s="157"/>
      <c r="X15" s="157" t="s">
        <v>112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125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117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126</v>
      </c>
      <c r="D17" s="158"/>
      <c r="E17" s="159">
        <v>15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117</v>
      </c>
      <c r="AH17" s="148">
        <v>5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127</v>
      </c>
      <c r="D18" s="158"/>
      <c r="E18" s="159">
        <v>45.78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117</v>
      </c>
      <c r="AH18" s="148">
        <v>5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9">
        <v>4</v>
      </c>
      <c r="B19" s="170" t="s">
        <v>128</v>
      </c>
      <c r="C19" s="186" t="s">
        <v>129</v>
      </c>
      <c r="D19" s="171" t="s">
        <v>109</v>
      </c>
      <c r="E19" s="172">
        <v>45.78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0</v>
      </c>
      <c r="O19" s="174">
        <f>ROUND(E19*N19,2)</f>
        <v>0</v>
      </c>
      <c r="P19" s="174">
        <v>0.24</v>
      </c>
      <c r="Q19" s="174">
        <f>ROUND(E19*P19,2)</f>
        <v>10.99</v>
      </c>
      <c r="R19" s="174" t="s">
        <v>120</v>
      </c>
      <c r="S19" s="174" t="s">
        <v>111</v>
      </c>
      <c r="T19" s="175" t="s">
        <v>111</v>
      </c>
      <c r="U19" s="157">
        <v>0.80647999999999997</v>
      </c>
      <c r="V19" s="157">
        <f>ROUND(E19*U19,2)</f>
        <v>36.92</v>
      </c>
      <c r="W19" s="157"/>
      <c r="X19" s="157" t="s">
        <v>112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7" t="s">
        <v>130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117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131</v>
      </c>
      <c r="D21" s="158"/>
      <c r="E21" s="159">
        <v>3.52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117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132</v>
      </c>
      <c r="D22" s="158"/>
      <c r="E22" s="159">
        <v>3.74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117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133</v>
      </c>
      <c r="D23" s="158"/>
      <c r="E23" s="159">
        <v>10.45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117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134</v>
      </c>
      <c r="D24" s="158"/>
      <c r="E24" s="159">
        <v>6.27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117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135</v>
      </c>
      <c r="D25" s="158"/>
      <c r="E25" s="159">
        <v>21.8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117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5</v>
      </c>
      <c r="B26" s="170" t="s">
        <v>136</v>
      </c>
      <c r="C26" s="186" t="s">
        <v>137</v>
      </c>
      <c r="D26" s="171" t="s">
        <v>138</v>
      </c>
      <c r="E26" s="172">
        <v>1.1000000000000001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1.2710000000000001E-2</v>
      </c>
      <c r="O26" s="174">
        <f>ROUND(E26*N26,2)</f>
        <v>0.01</v>
      </c>
      <c r="P26" s="174">
        <v>0</v>
      </c>
      <c r="Q26" s="174">
        <f>ROUND(E26*P26,2)</f>
        <v>0</v>
      </c>
      <c r="R26" s="174" t="s">
        <v>110</v>
      </c>
      <c r="S26" s="174" t="s">
        <v>111</v>
      </c>
      <c r="T26" s="175" t="s">
        <v>111</v>
      </c>
      <c r="U26" s="157">
        <v>1.153</v>
      </c>
      <c r="V26" s="157">
        <f>ROUND(E26*U26,2)</f>
        <v>1.27</v>
      </c>
      <c r="W26" s="157"/>
      <c r="X26" s="157" t="s">
        <v>112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113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55"/>
      <c r="B27" s="156"/>
      <c r="C27" s="253" t="s">
        <v>139</v>
      </c>
      <c r="D27" s="254"/>
      <c r="E27" s="254"/>
      <c r="F27" s="254"/>
      <c r="G27" s="254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76" t="str">
        <f>C27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140</v>
      </c>
      <c r="D28" s="158"/>
      <c r="E28" s="159">
        <v>1.1000000000000001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117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6</v>
      </c>
      <c r="B29" s="170" t="s">
        <v>141</v>
      </c>
      <c r="C29" s="186" t="s">
        <v>142</v>
      </c>
      <c r="D29" s="171" t="s">
        <v>143</v>
      </c>
      <c r="E29" s="172">
        <v>25.094799999999999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 t="s">
        <v>110</v>
      </c>
      <c r="S29" s="174" t="s">
        <v>111</v>
      </c>
      <c r="T29" s="175" t="s">
        <v>111</v>
      </c>
      <c r="U29" s="157">
        <v>9.7000000000000003E-2</v>
      </c>
      <c r="V29" s="157">
        <f>ROUND(E29*U29,2)</f>
        <v>2.4300000000000002</v>
      </c>
      <c r="W29" s="157"/>
      <c r="X29" s="157" t="s">
        <v>112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144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253" t="s">
        <v>145</v>
      </c>
      <c r="D30" s="254"/>
      <c r="E30" s="254"/>
      <c r="F30" s="254"/>
      <c r="G30" s="254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76" t="str">
        <f>C30</f>
        <v>nebo lesní půdy, s vodorovným přemístěním na hromady v místě upotřebení nebo na dočasné či trvalé skládky se složením</v>
      </c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146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117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7" t="s">
        <v>147</v>
      </c>
      <c r="D32" s="158"/>
      <c r="E32" s="159">
        <v>3.2250000000000001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117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148</v>
      </c>
      <c r="D33" s="158"/>
      <c r="E33" s="159">
        <v>4.3680000000000003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117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149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117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150</v>
      </c>
      <c r="D35" s="158"/>
      <c r="E35" s="159">
        <v>0.69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117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7" t="s">
        <v>151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117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152</v>
      </c>
      <c r="D37" s="158"/>
      <c r="E37" s="159">
        <v>1.575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117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7" t="s">
        <v>153</v>
      </c>
      <c r="D38" s="158"/>
      <c r="E38" s="159">
        <v>0.112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117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154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117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155</v>
      </c>
      <c r="D40" s="158"/>
      <c r="E40" s="159">
        <v>0.22500000000000001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117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156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117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157</v>
      </c>
      <c r="D42" s="158"/>
      <c r="E42" s="159">
        <v>3.5550000000000002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117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158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117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159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117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7" t="s">
        <v>160</v>
      </c>
      <c r="D45" s="158"/>
      <c r="E45" s="159">
        <v>6.78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117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161</v>
      </c>
      <c r="D46" s="158"/>
      <c r="E46" s="159">
        <v>6.4480000000000004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117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162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117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7" t="s">
        <v>163</v>
      </c>
      <c r="D48" s="158"/>
      <c r="E48" s="159">
        <v>0.12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117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7" t="s">
        <v>164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117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165</v>
      </c>
      <c r="D50" s="158"/>
      <c r="E50" s="159">
        <v>0.13500000000000001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117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166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117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167</v>
      </c>
      <c r="D52" s="158"/>
      <c r="E52" s="159">
        <v>0.15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117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168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117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7" t="s">
        <v>169</v>
      </c>
      <c r="D54" s="158"/>
      <c r="E54" s="159">
        <v>0.85499999999999998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117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158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117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7" t="s">
        <v>170</v>
      </c>
      <c r="D56" s="158"/>
      <c r="E56" s="159">
        <v>1.6124000000000001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117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171</v>
      </c>
      <c r="D57" s="158"/>
      <c r="E57" s="159">
        <v>1.3224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117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158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117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172</v>
      </c>
      <c r="D59" s="158"/>
      <c r="E59" s="159">
        <v>-6.0780000000000003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117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9">
        <v>7</v>
      </c>
      <c r="B60" s="170" t="s">
        <v>173</v>
      </c>
      <c r="C60" s="186" t="s">
        <v>174</v>
      </c>
      <c r="D60" s="171" t="s">
        <v>143</v>
      </c>
      <c r="E60" s="172">
        <v>17.423999999999999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4" t="s">
        <v>110</v>
      </c>
      <c r="S60" s="174" t="s">
        <v>111</v>
      </c>
      <c r="T60" s="175" t="s">
        <v>111</v>
      </c>
      <c r="U60" s="157">
        <v>1.7629999999999999</v>
      </c>
      <c r="V60" s="157">
        <f>ROUND(E60*U60,2)</f>
        <v>30.72</v>
      </c>
      <c r="W60" s="157"/>
      <c r="X60" s="157" t="s">
        <v>112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144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253" t="s">
        <v>175</v>
      </c>
      <c r="D61" s="254"/>
      <c r="E61" s="254"/>
      <c r="F61" s="254"/>
      <c r="G61" s="254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76" t="str">
        <f>C61</f>
        <v>Příplatek k cenám hloubených vykopávek za ztížení vykopávky v blízkosti podzemního vedení nebo výbušnin pro jakoukoliv třídu horniny.</v>
      </c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176</v>
      </c>
      <c r="D62" s="158"/>
      <c r="E62" s="159">
        <v>17.423999999999999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117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69">
        <v>8</v>
      </c>
      <c r="B63" s="170" t="s">
        <v>177</v>
      </c>
      <c r="C63" s="186" t="s">
        <v>178</v>
      </c>
      <c r="D63" s="171" t="s">
        <v>143</v>
      </c>
      <c r="E63" s="172">
        <v>227.1464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4" t="s">
        <v>110</v>
      </c>
      <c r="S63" s="174" t="s">
        <v>111</v>
      </c>
      <c r="T63" s="175" t="s">
        <v>111</v>
      </c>
      <c r="U63" s="157">
        <v>1.556</v>
      </c>
      <c r="V63" s="157">
        <f>ROUND(E63*U63,2)</f>
        <v>353.44</v>
      </c>
      <c r="W63" s="157"/>
      <c r="X63" s="157" t="s">
        <v>112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113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55"/>
      <c r="B64" s="156"/>
      <c r="C64" s="253" t="s">
        <v>179</v>
      </c>
      <c r="D64" s="254"/>
      <c r="E64" s="254"/>
      <c r="F64" s="254"/>
      <c r="G64" s="254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76" t="str">
        <f>C64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180</v>
      </c>
      <c r="D65" s="158"/>
      <c r="E65" s="159">
        <v>88.927199999999999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117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7" t="s">
        <v>181</v>
      </c>
      <c r="D66" s="158"/>
      <c r="E66" s="159">
        <v>138.2192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117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9">
        <v>9</v>
      </c>
      <c r="B67" s="170" t="s">
        <v>182</v>
      </c>
      <c r="C67" s="186" t="s">
        <v>183</v>
      </c>
      <c r="D67" s="171" t="s">
        <v>143</v>
      </c>
      <c r="E67" s="172">
        <v>90.858559999999997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0</v>
      </c>
      <c r="O67" s="174">
        <f>ROUND(E67*N67,2)</f>
        <v>0</v>
      </c>
      <c r="P67" s="174">
        <v>0</v>
      </c>
      <c r="Q67" s="174">
        <f>ROUND(E67*P67,2)</f>
        <v>0</v>
      </c>
      <c r="R67" s="174" t="s">
        <v>110</v>
      </c>
      <c r="S67" s="174" t="s">
        <v>111</v>
      </c>
      <c r="T67" s="175" t="s">
        <v>111</v>
      </c>
      <c r="U67" s="157">
        <v>0.107</v>
      </c>
      <c r="V67" s="157">
        <f>ROUND(E67*U67,2)</f>
        <v>9.7200000000000006</v>
      </c>
      <c r="W67" s="157"/>
      <c r="X67" s="157" t="s">
        <v>112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55"/>
      <c r="B68" s="156"/>
      <c r="C68" s="253" t="s">
        <v>179</v>
      </c>
      <c r="D68" s="254"/>
      <c r="E68" s="254"/>
      <c r="F68" s="254"/>
      <c r="G68" s="254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76" t="str">
        <f>C68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7" t="s">
        <v>184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117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185</v>
      </c>
      <c r="D70" s="158"/>
      <c r="E70" s="159">
        <v>90.858559999999997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117</v>
      </c>
      <c r="AH70" s="148">
        <v>5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9">
        <v>10</v>
      </c>
      <c r="B71" s="170" t="s">
        <v>186</v>
      </c>
      <c r="C71" s="186" t="s">
        <v>187</v>
      </c>
      <c r="D71" s="171" t="s">
        <v>143</v>
      </c>
      <c r="E71" s="172">
        <v>266.81049999999999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0</v>
      </c>
      <c r="O71" s="174">
        <f>ROUND(E71*N71,2)</f>
        <v>0</v>
      </c>
      <c r="P71" s="174">
        <v>0</v>
      </c>
      <c r="Q71" s="174">
        <f>ROUND(E71*P71,2)</f>
        <v>0</v>
      </c>
      <c r="R71" s="174" t="s">
        <v>110</v>
      </c>
      <c r="S71" s="174" t="s">
        <v>111</v>
      </c>
      <c r="T71" s="175" t="s">
        <v>111</v>
      </c>
      <c r="U71" s="157">
        <v>0.16</v>
      </c>
      <c r="V71" s="157">
        <f>ROUND(E71*U71,2)</f>
        <v>42.69</v>
      </c>
      <c r="W71" s="157"/>
      <c r="X71" s="157" t="s">
        <v>112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33.75" outlineLevel="1" x14ac:dyDescent="0.2">
      <c r="A72" s="155"/>
      <c r="B72" s="156"/>
      <c r="C72" s="253" t="s">
        <v>188</v>
      </c>
      <c r="D72" s="254"/>
      <c r="E72" s="254"/>
      <c r="F72" s="254"/>
      <c r="G72" s="254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115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76" t="str">
        <f>C72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189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117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190</v>
      </c>
      <c r="D74" s="158"/>
      <c r="E74" s="159">
        <v>13.115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117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7" t="s">
        <v>191</v>
      </c>
      <c r="D75" s="158"/>
      <c r="E75" s="159">
        <v>1.35575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117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7" t="s">
        <v>192</v>
      </c>
      <c r="D76" s="158"/>
      <c r="E76" s="159">
        <v>3.98475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117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193</v>
      </c>
      <c r="D77" s="158"/>
      <c r="E77" s="159">
        <v>44.083599999999997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117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194</v>
      </c>
      <c r="D78" s="158"/>
      <c r="E78" s="159">
        <v>2.2770000000000001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117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195</v>
      </c>
      <c r="D79" s="158"/>
      <c r="E79" s="159">
        <v>6.4050000000000002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117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7" t="s">
        <v>196</v>
      </c>
      <c r="D80" s="158"/>
      <c r="E80" s="159">
        <v>0.5544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117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197</v>
      </c>
      <c r="D81" s="158"/>
      <c r="E81" s="159">
        <v>0.8175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117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198</v>
      </c>
      <c r="D82" s="158"/>
      <c r="E82" s="159">
        <v>14.22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117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199</v>
      </c>
      <c r="D83" s="158"/>
      <c r="E83" s="159">
        <v>23.344999999999999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117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7" t="s">
        <v>200</v>
      </c>
      <c r="D84" s="158"/>
      <c r="E84" s="159">
        <v>32.521999999999998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117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7" t="s">
        <v>201</v>
      </c>
      <c r="D85" s="158"/>
      <c r="E85" s="159">
        <v>3.83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117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202</v>
      </c>
      <c r="D86" s="158"/>
      <c r="E86" s="159">
        <v>19.21425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117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7" t="s">
        <v>203</v>
      </c>
      <c r="D87" s="158"/>
      <c r="E87" s="159">
        <v>21.19755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117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204</v>
      </c>
      <c r="D88" s="158"/>
      <c r="E88" s="159">
        <v>4.0392000000000001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117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7" t="s">
        <v>205</v>
      </c>
      <c r="D89" s="158"/>
      <c r="E89" s="159">
        <v>19.134499999999999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117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206</v>
      </c>
      <c r="D90" s="158"/>
      <c r="E90" s="159">
        <v>66.010999999999996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117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7" t="s">
        <v>207</v>
      </c>
      <c r="D91" s="158"/>
      <c r="E91" s="159">
        <v>0.58399999999999996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117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208</v>
      </c>
      <c r="D92" s="158"/>
      <c r="E92" s="159">
        <v>1.1745000000000001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117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7" t="s">
        <v>209</v>
      </c>
      <c r="D93" s="158"/>
      <c r="E93" s="159">
        <v>1.84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117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7" t="s">
        <v>210</v>
      </c>
      <c r="D94" s="158"/>
      <c r="E94" s="159">
        <v>10.7445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117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158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117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7" t="s">
        <v>211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117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212</v>
      </c>
      <c r="D97" s="158"/>
      <c r="E97" s="159">
        <v>-18.843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117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213</v>
      </c>
      <c r="D98" s="160"/>
      <c r="E98" s="161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9" t="s">
        <v>214</v>
      </c>
      <c r="D99" s="160"/>
      <c r="E99" s="161">
        <v>97.46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117</v>
      </c>
      <c r="AH99" s="148">
        <v>2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9" t="s">
        <v>215</v>
      </c>
      <c r="D100" s="160"/>
      <c r="E100" s="161">
        <v>90.97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117</v>
      </c>
      <c r="AH100" s="148">
        <v>2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8" t="s">
        <v>216</v>
      </c>
      <c r="D101" s="160"/>
      <c r="E101" s="161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217</v>
      </c>
      <c r="D102" s="158"/>
      <c r="E102" s="159">
        <v>-4.7960000000000003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117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8" t="s">
        <v>213</v>
      </c>
      <c r="D103" s="160"/>
      <c r="E103" s="161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117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9" t="s">
        <v>218</v>
      </c>
      <c r="D104" s="160"/>
      <c r="E104" s="161">
        <v>3.52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117</v>
      </c>
      <c r="AH104" s="148">
        <v>2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9" t="s">
        <v>219</v>
      </c>
      <c r="D105" s="160"/>
      <c r="E105" s="161">
        <v>3.74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117</v>
      </c>
      <c r="AH105" s="148">
        <v>2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9" t="s">
        <v>220</v>
      </c>
      <c r="D106" s="160"/>
      <c r="E106" s="161">
        <v>10.45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117</v>
      </c>
      <c r="AH106" s="148">
        <v>2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9" t="s">
        <v>221</v>
      </c>
      <c r="D107" s="160"/>
      <c r="E107" s="161">
        <v>6.27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117</v>
      </c>
      <c r="AH107" s="148">
        <v>2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8" t="s">
        <v>216</v>
      </c>
      <c r="D108" s="160"/>
      <c r="E108" s="161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117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9">
        <v>11</v>
      </c>
      <c r="B109" s="170" t="s">
        <v>222</v>
      </c>
      <c r="C109" s="186" t="s">
        <v>223</v>
      </c>
      <c r="D109" s="171" t="s">
        <v>143</v>
      </c>
      <c r="E109" s="172">
        <v>106.7242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74">
        <v>0</v>
      </c>
      <c r="O109" s="174">
        <f>ROUND(E109*N109,2)</f>
        <v>0</v>
      </c>
      <c r="P109" s="174">
        <v>0</v>
      </c>
      <c r="Q109" s="174">
        <f>ROUND(E109*P109,2)</f>
        <v>0</v>
      </c>
      <c r="R109" s="174" t="s">
        <v>110</v>
      </c>
      <c r="S109" s="174" t="s">
        <v>111</v>
      </c>
      <c r="T109" s="175" t="s">
        <v>111</v>
      </c>
      <c r="U109" s="157">
        <v>8.4000000000000005E-2</v>
      </c>
      <c r="V109" s="157">
        <f>ROUND(E109*U109,2)</f>
        <v>8.9600000000000009</v>
      </c>
      <c r="W109" s="157"/>
      <c r="X109" s="157" t="s">
        <v>112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144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33.75" outlineLevel="1" x14ac:dyDescent="0.2">
      <c r="A110" s="155"/>
      <c r="B110" s="156"/>
      <c r="C110" s="253" t="s">
        <v>188</v>
      </c>
      <c r="D110" s="254"/>
      <c r="E110" s="254"/>
      <c r="F110" s="254"/>
      <c r="G110" s="254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76" t="str">
        <f>C110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7" t="s">
        <v>184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117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7" t="s">
        <v>224</v>
      </c>
      <c r="D112" s="158"/>
      <c r="E112" s="159">
        <v>106.7242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117</v>
      </c>
      <c r="AH112" s="148">
        <v>5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69">
        <v>12</v>
      </c>
      <c r="B113" s="170" t="s">
        <v>225</v>
      </c>
      <c r="C113" s="186" t="s">
        <v>226</v>
      </c>
      <c r="D113" s="171" t="s">
        <v>109</v>
      </c>
      <c r="E113" s="172">
        <v>291.13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4">
        <v>9.8999999999999999E-4</v>
      </c>
      <c r="O113" s="174">
        <f>ROUND(E113*N113,2)</f>
        <v>0.28999999999999998</v>
      </c>
      <c r="P113" s="174">
        <v>0</v>
      </c>
      <c r="Q113" s="174">
        <f>ROUND(E113*P113,2)</f>
        <v>0</v>
      </c>
      <c r="R113" s="174" t="s">
        <v>110</v>
      </c>
      <c r="S113" s="174" t="s">
        <v>111</v>
      </c>
      <c r="T113" s="175" t="s">
        <v>111</v>
      </c>
      <c r="U113" s="157">
        <v>0.23599999999999999</v>
      </c>
      <c r="V113" s="157">
        <f>ROUND(E113*U113,2)</f>
        <v>68.709999999999994</v>
      </c>
      <c r="W113" s="157"/>
      <c r="X113" s="157" t="s">
        <v>112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144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253" t="s">
        <v>227</v>
      </c>
      <c r="D114" s="254"/>
      <c r="E114" s="254"/>
      <c r="F114" s="254"/>
      <c r="G114" s="254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228</v>
      </c>
      <c r="D115" s="158"/>
      <c r="E115" s="159">
        <v>26.23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117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229</v>
      </c>
      <c r="D116" s="158"/>
      <c r="E116" s="159">
        <v>2.4649999999999999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117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7" t="s">
        <v>230</v>
      </c>
      <c r="D117" s="158"/>
      <c r="E117" s="159">
        <v>7.2450000000000001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117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231</v>
      </c>
      <c r="D118" s="158"/>
      <c r="E118" s="159">
        <v>80.152000000000001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117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232</v>
      </c>
      <c r="D119" s="158"/>
      <c r="E119" s="159">
        <v>4.5540000000000003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117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233</v>
      </c>
      <c r="D120" s="158"/>
      <c r="E120" s="159">
        <v>12.81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117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234</v>
      </c>
      <c r="D121" s="158"/>
      <c r="E121" s="159">
        <v>1.008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117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7" t="s">
        <v>235</v>
      </c>
      <c r="D122" s="158"/>
      <c r="E122" s="159">
        <v>1.635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117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236</v>
      </c>
      <c r="D123" s="158"/>
      <c r="E123" s="159">
        <v>28.44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117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237</v>
      </c>
      <c r="D124" s="158"/>
      <c r="E124" s="159">
        <v>46.69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117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7" t="s">
        <v>238</v>
      </c>
      <c r="D125" s="158"/>
      <c r="E125" s="159">
        <v>65.043999999999997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117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7" t="s">
        <v>239</v>
      </c>
      <c r="D126" s="158"/>
      <c r="E126" s="159">
        <v>7.66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117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7" t="s">
        <v>240</v>
      </c>
      <c r="D127" s="158"/>
      <c r="E127" s="159">
        <v>1.1679999999999999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117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7" t="s">
        <v>241</v>
      </c>
      <c r="D128" s="158"/>
      <c r="E128" s="159">
        <v>2.3490000000000002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117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242</v>
      </c>
      <c r="D129" s="158"/>
      <c r="E129" s="159">
        <v>3.68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117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69">
        <v>13</v>
      </c>
      <c r="B130" s="170" t="s">
        <v>243</v>
      </c>
      <c r="C130" s="186" t="s">
        <v>244</v>
      </c>
      <c r="D130" s="171" t="s">
        <v>109</v>
      </c>
      <c r="E130" s="172">
        <v>257.11900000000003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4">
        <v>8.5999999999999998E-4</v>
      </c>
      <c r="O130" s="174">
        <f>ROUND(E130*N130,2)</f>
        <v>0.22</v>
      </c>
      <c r="P130" s="174">
        <v>0</v>
      </c>
      <c r="Q130" s="174">
        <f>ROUND(E130*P130,2)</f>
        <v>0</v>
      </c>
      <c r="R130" s="174" t="s">
        <v>110</v>
      </c>
      <c r="S130" s="174" t="s">
        <v>111</v>
      </c>
      <c r="T130" s="175" t="s">
        <v>111</v>
      </c>
      <c r="U130" s="157">
        <v>0.47899999999999998</v>
      </c>
      <c r="V130" s="157">
        <f>ROUND(E130*U130,2)</f>
        <v>123.16</v>
      </c>
      <c r="W130" s="157"/>
      <c r="X130" s="157" t="s">
        <v>112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144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253" t="s">
        <v>227</v>
      </c>
      <c r="D131" s="254"/>
      <c r="E131" s="254"/>
      <c r="F131" s="254"/>
      <c r="G131" s="254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115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7" t="s">
        <v>245</v>
      </c>
      <c r="D132" s="158"/>
      <c r="E132" s="159">
        <v>34.935000000000002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117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7" t="s">
        <v>246</v>
      </c>
      <c r="D133" s="158"/>
      <c r="E133" s="159">
        <v>38.540999999999997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117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247</v>
      </c>
      <c r="D134" s="158"/>
      <c r="E134" s="159">
        <v>7.3440000000000003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117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7" t="s">
        <v>248</v>
      </c>
      <c r="D135" s="158"/>
      <c r="E135" s="159">
        <v>34.79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117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7" t="s">
        <v>249</v>
      </c>
      <c r="D136" s="158"/>
      <c r="E136" s="159">
        <v>120.02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117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7" t="s">
        <v>250</v>
      </c>
      <c r="D137" s="158"/>
      <c r="E137" s="159">
        <v>21.489000000000001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117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69">
        <v>14</v>
      </c>
      <c r="B138" s="170" t="s">
        <v>251</v>
      </c>
      <c r="C138" s="186" t="s">
        <v>252</v>
      </c>
      <c r="D138" s="171" t="s">
        <v>109</v>
      </c>
      <c r="E138" s="172">
        <v>291.13</v>
      </c>
      <c r="F138" s="173"/>
      <c r="G138" s="174">
        <f>ROUND(E138*F138,2)</f>
        <v>0</v>
      </c>
      <c r="H138" s="173"/>
      <c r="I138" s="174">
        <f>ROUND(E138*H138,2)</f>
        <v>0</v>
      </c>
      <c r="J138" s="173"/>
      <c r="K138" s="174">
        <f>ROUND(E138*J138,2)</f>
        <v>0</v>
      </c>
      <c r="L138" s="174">
        <v>21</v>
      </c>
      <c r="M138" s="174">
        <f>G138*(1+L138/100)</f>
        <v>0</v>
      </c>
      <c r="N138" s="174">
        <v>0</v>
      </c>
      <c r="O138" s="174">
        <f>ROUND(E138*N138,2)</f>
        <v>0</v>
      </c>
      <c r="P138" s="174">
        <v>0</v>
      </c>
      <c r="Q138" s="174">
        <f>ROUND(E138*P138,2)</f>
        <v>0</v>
      </c>
      <c r="R138" s="174" t="s">
        <v>110</v>
      </c>
      <c r="S138" s="174" t="s">
        <v>111</v>
      </c>
      <c r="T138" s="175" t="s">
        <v>111</v>
      </c>
      <c r="U138" s="157">
        <v>7.0000000000000007E-2</v>
      </c>
      <c r="V138" s="157">
        <f>ROUND(E138*U138,2)</f>
        <v>20.38</v>
      </c>
      <c r="W138" s="157"/>
      <c r="X138" s="157" t="s">
        <v>112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144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253" t="s">
        <v>253</v>
      </c>
      <c r="D139" s="254"/>
      <c r="E139" s="254"/>
      <c r="F139" s="254"/>
      <c r="G139" s="254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115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7" t="s">
        <v>254</v>
      </c>
      <c r="D140" s="158"/>
      <c r="E140" s="159">
        <v>291.13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117</v>
      </c>
      <c r="AH140" s="148">
        <v>5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69">
        <v>15</v>
      </c>
      <c r="B141" s="170" t="s">
        <v>255</v>
      </c>
      <c r="C141" s="186" t="s">
        <v>256</v>
      </c>
      <c r="D141" s="171" t="s">
        <v>109</v>
      </c>
      <c r="E141" s="172">
        <v>257.11900000000003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4">
        <v>0</v>
      </c>
      <c r="O141" s="174">
        <f>ROUND(E141*N141,2)</f>
        <v>0</v>
      </c>
      <c r="P141" s="174">
        <v>0</v>
      </c>
      <c r="Q141" s="174">
        <f>ROUND(E141*P141,2)</f>
        <v>0</v>
      </c>
      <c r="R141" s="174" t="s">
        <v>110</v>
      </c>
      <c r="S141" s="174" t="s">
        <v>111</v>
      </c>
      <c r="T141" s="175" t="s">
        <v>111</v>
      </c>
      <c r="U141" s="157">
        <v>0.32700000000000001</v>
      </c>
      <c r="V141" s="157">
        <f>ROUND(E141*U141,2)</f>
        <v>84.08</v>
      </c>
      <c r="W141" s="157"/>
      <c r="X141" s="157" t="s">
        <v>112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144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253" t="s">
        <v>253</v>
      </c>
      <c r="D142" s="254"/>
      <c r="E142" s="254"/>
      <c r="F142" s="254"/>
      <c r="G142" s="254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115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257</v>
      </c>
      <c r="D143" s="158"/>
      <c r="E143" s="159">
        <v>257.11900000000003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117</v>
      </c>
      <c r="AH143" s="148">
        <v>5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69">
        <v>16</v>
      </c>
      <c r="B144" s="170" t="s">
        <v>258</v>
      </c>
      <c r="C144" s="186" t="s">
        <v>259</v>
      </c>
      <c r="D144" s="171" t="s">
        <v>109</v>
      </c>
      <c r="E144" s="172">
        <v>64.363200000000006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4">
        <v>6.9999999999999999E-4</v>
      </c>
      <c r="O144" s="174">
        <f>ROUND(E144*N144,2)</f>
        <v>0.05</v>
      </c>
      <c r="P144" s="174">
        <v>0</v>
      </c>
      <c r="Q144" s="174">
        <f>ROUND(E144*P144,2)</f>
        <v>0</v>
      </c>
      <c r="R144" s="174" t="s">
        <v>110</v>
      </c>
      <c r="S144" s="174" t="s">
        <v>111</v>
      </c>
      <c r="T144" s="175" t="s">
        <v>111</v>
      </c>
      <c r="U144" s="157">
        <v>0.156</v>
      </c>
      <c r="V144" s="157">
        <f>ROUND(E144*U144,2)</f>
        <v>10.039999999999999</v>
      </c>
      <c r="W144" s="157"/>
      <c r="X144" s="157" t="s">
        <v>112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113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7" t="s">
        <v>260</v>
      </c>
      <c r="D145" s="158"/>
      <c r="E145" s="159">
        <v>64.363200000000006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117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69">
        <v>17</v>
      </c>
      <c r="B146" s="170" t="s">
        <v>261</v>
      </c>
      <c r="C146" s="186" t="s">
        <v>262</v>
      </c>
      <c r="D146" s="171" t="s">
        <v>109</v>
      </c>
      <c r="E146" s="172">
        <v>98.555999999999997</v>
      </c>
      <c r="F146" s="173"/>
      <c r="G146" s="174">
        <f>ROUND(E146*F146,2)</f>
        <v>0</v>
      </c>
      <c r="H146" s="173"/>
      <c r="I146" s="174">
        <f>ROUND(E146*H146,2)</f>
        <v>0</v>
      </c>
      <c r="J146" s="173"/>
      <c r="K146" s="174">
        <f>ROUND(E146*J146,2)</f>
        <v>0</v>
      </c>
      <c r="L146" s="174">
        <v>21</v>
      </c>
      <c r="M146" s="174">
        <f>G146*(1+L146/100)</f>
        <v>0</v>
      </c>
      <c r="N146" s="174">
        <v>7.2000000000000005E-4</v>
      </c>
      <c r="O146" s="174">
        <f>ROUND(E146*N146,2)</f>
        <v>7.0000000000000007E-2</v>
      </c>
      <c r="P146" s="174">
        <v>0</v>
      </c>
      <c r="Q146" s="174">
        <f>ROUND(E146*P146,2)</f>
        <v>0</v>
      </c>
      <c r="R146" s="174" t="s">
        <v>110</v>
      </c>
      <c r="S146" s="174" t="s">
        <v>111</v>
      </c>
      <c r="T146" s="175" t="s">
        <v>111</v>
      </c>
      <c r="U146" s="157">
        <v>0.26200000000000001</v>
      </c>
      <c r="V146" s="157">
        <f>ROUND(E146*U146,2)</f>
        <v>25.82</v>
      </c>
      <c r="W146" s="157"/>
      <c r="X146" s="157" t="s">
        <v>112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113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263</v>
      </c>
      <c r="D147" s="158"/>
      <c r="E147" s="159">
        <v>98.555999999999997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117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69">
        <v>18</v>
      </c>
      <c r="B148" s="170" t="s">
        <v>264</v>
      </c>
      <c r="C148" s="186" t="s">
        <v>265</v>
      </c>
      <c r="D148" s="171" t="s">
        <v>109</v>
      </c>
      <c r="E148" s="172">
        <v>64.363200000000006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4">
        <v>0</v>
      </c>
      <c r="O148" s="174">
        <f>ROUND(E148*N148,2)</f>
        <v>0</v>
      </c>
      <c r="P148" s="174">
        <v>0</v>
      </c>
      <c r="Q148" s="174">
        <f>ROUND(E148*P148,2)</f>
        <v>0</v>
      </c>
      <c r="R148" s="174" t="s">
        <v>110</v>
      </c>
      <c r="S148" s="174" t="s">
        <v>111</v>
      </c>
      <c r="T148" s="175" t="s">
        <v>111</v>
      </c>
      <c r="U148" s="157">
        <v>9.5000000000000001E-2</v>
      </c>
      <c r="V148" s="157">
        <f>ROUND(E148*U148,2)</f>
        <v>6.11</v>
      </c>
      <c r="W148" s="157"/>
      <c r="X148" s="157" t="s">
        <v>112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113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53" t="s">
        <v>266</v>
      </c>
      <c r="D149" s="254"/>
      <c r="E149" s="254"/>
      <c r="F149" s="254"/>
      <c r="G149" s="254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115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267</v>
      </c>
      <c r="D150" s="158"/>
      <c r="E150" s="159">
        <v>64.363200000000006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117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9">
        <v>19</v>
      </c>
      <c r="B151" s="170" t="s">
        <v>268</v>
      </c>
      <c r="C151" s="186" t="s">
        <v>269</v>
      </c>
      <c r="D151" s="171" t="s">
        <v>109</v>
      </c>
      <c r="E151" s="172">
        <v>98.555999999999997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0</v>
      </c>
      <c r="O151" s="174">
        <f>ROUND(E151*N151,2)</f>
        <v>0</v>
      </c>
      <c r="P151" s="174">
        <v>0</v>
      </c>
      <c r="Q151" s="174">
        <f>ROUND(E151*P151,2)</f>
        <v>0</v>
      </c>
      <c r="R151" s="174" t="s">
        <v>110</v>
      </c>
      <c r="S151" s="174" t="s">
        <v>111</v>
      </c>
      <c r="T151" s="175" t="s">
        <v>111</v>
      </c>
      <c r="U151" s="157">
        <v>0.17100000000000001</v>
      </c>
      <c r="V151" s="157">
        <f>ROUND(E151*U151,2)</f>
        <v>16.850000000000001</v>
      </c>
      <c r="W151" s="157"/>
      <c r="X151" s="157" t="s">
        <v>112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113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253" t="s">
        <v>266</v>
      </c>
      <c r="D152" s="254"/>
      <c r="E152" s="254"/>
      <c r="F152" s="254"/>
      <c r="G152" s="254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115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270</v>
      </c>
      <c r="D153" s="158"/>
      <c r="E153" s="159">
        <v>98.555999999999997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117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69">
        <v>20</v>
      </c>
      <c r="B154" s="170" t="s">
        <v>271</v>
      </c>
      <c r="C154" s="186" t="s">
        <v>272</v>
      </c>
      <c r="D154" s="171" t="s">
        <v>109</v>
      </c>
      <c r="E154" s="172">
        <v>64.363200000000006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8.0000000000000004E-4</v>
      </c>
      <c r="O154" s="174">
        <f>ROUND(E154*N154,2)</f>
        <v>0.05</v>
      </c>
      <c r="P154" s="174">
        <v>0</v>
      </c>
      <c r="Q154" s="174">
        <f>ROUND(E154*P154,2)</f>
        <v>0</v>
      </c>
      <c r="R154" s="174" t="s">
        <v>110</v>
      </c>
      <c r="S154" s="174" t="s">
        <v>111</v>
      </c>
      <c r="T154" s="175" t="s">
        <v>111</v>
      </c>
      <c r="U154" s="157">
        <v>0.28299999999999997</v>
      </c>
      <c r="V154" s="157">
        <f>ROUND(E154*U154,2)</f>
        <v>18.21</v>
      </c>
      <c r="W154" s="157"/>
      <c r="X154" s="157" t="s">
        <v>112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113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53" t="s">
        <v>273</v>
      </c>
      <c r="D155" s="254"/>
      <c r="E155" s="254"/>
      <c r="F155" s="254"/>
      <c r="G155" s="254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115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7" t="s">
        <v>267</v>
      </c>
      <c r="D156" s="158"/>
      <c r="E156" s="159">
        <v>64.363200000000006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117</v>
      </c>
      <c r="AH156" s="148">
        <v>5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69">
        <v>21</v>
      </c>
      <c r="B157" s="170" t="s">
        <v>274</v>
      </c>
      <c r="C157" s="186" t="s">
        <v>275</v>
      </c>
      <c r="D157" s="171" t="s">
        <v>109</v>
      </c>
      <c r="E157" s="172">
        <v>98.555999999999997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4">
        <v>1.1299999999999999E-3</v>
      </c>
      <c r="O157" s="174">
        <f>ROUND(E157*N157,2)</f>
        <v>0.11</v>
      </c>
      <c r="P157" s="174">
        <v>0</v>
      </c>
      <c r="Q157" s="174">
        <f>ROUND(E157*P157,2)</f>
        <v>0</v>
      </c>
      <c r="R157" s="174" t="s">
        <v>110</v>
      </c>
      <c r="S157" s="174" t="s">
        <v>111</v>
      </c>
      <c r="T157" s="175" t="s">
        <v>111</v>
      </c>
      <c r="U157" s="157">
        <v>0.5</v>
      </c>
      <c r="V157" s="157">
        <f>ROUND(E157*U157,2)</f>
        <v>49.28</v>
      </c>
      <c r="W157" s="157"/>
      <c r="X157" s="157" t="s">
        <v>112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113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253" t="s">
        <v>273</v>
      </c>
      <c r="D158" s="254"/>
      <c r="E158" s="254"/>
      <c r="F158" s="254"/>
      <c r="G158" s="254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115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270</v>
      </c>
      <c r="D159" s="158"/>
      <c r="E159" s="159">
        <v>98.555999999999997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117</v>
      </c>
      <c r="AH159" s="148">
        <v>5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69">
        <v>22</v>
      </c>
      <c r="B160" s="170" t="s">
        <v>276</v>
      </c>
      <c r="C160" s="186" t="s">
        <v>277</v>
      </c>
      <c r="D160" s="171" t="s">
        <v>109</v>
      </c>
      <c r="E160" s="172">
        <v>64.363200000000006</v>
      </c>
      <c r="F160" s="173"/>
      <c r="G160" s="174">
        <f>ROUND(E160*F160,2)</f>
        <v>0</v>
      </c>
      <c r="H160" s="173"/>
      <c r="I160" s="174">
        <f>ROUND(E160*H160,2)</f>
        <v>0</v>
      </c>
      <c r="J160" s="173"/>
      <c r="K160" s="174">
        <f>ROUND(E160*J160,2)</f>
        <v>0</v>
      </c>
      <c r="L160" s="174">
        <v>21</v>
      </c>
      <c r="M160" s="174">
        <f>G160*(1+L160/100)</f>
        <v>0</v>
      </c>
      <c r="N160" s="174">
        <v>0</v>
      </c>
      <c r="O160" s="174">
        <f>ROUND(E160*N160,2)</f>
        <v>0</v>
      </c>
      <c r="P160" s="174">
        <v>0</v>
      </c>
      <c r="Q160" s="174">
        <f>ROUND(E160*P160,2)</f>
        <v>0</v>
      </c>
      <c r="R160" s="174" t="s">
        <v>110</v>
      </c>
      <c r="S160" s="174" t="s">
        <v>111</v>
      </c>
      <c r="T160" s="175" t="s">
        <v>111</v>
      </c>
      <c r="U160" s="157">
        <v>0.08</v>
      </c>
      <c r="V160" s="157">
        <f>ROUND(E160*U160,2)</f>
        <v>5.15</v>
      </c>
      <c r="W160" s="157"/>
      <c r="X160" s="157" t="s">
        <v>112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113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53" t="s">
        <v>278</v>
      </c>
      <c r="D161" s="254"/>
      <c r="E161" s="254"/>
      <c r="F161" s="254"/>
      <c r="G161" s="254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115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7" t="s">
        <v>279</v>
      </c>
      <c r="D162" s="158"/>
      <c r="E162" s="159">
        <v>64.363200000000006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117</v>
      </c>
      <c r="AH162" s="148">
        <v>5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69">
        <v>23</v>
      </c>
      <c r="B163" s="170" t="s">
        <v>280</v>
      </c>
      <c r="C163" s="186" t="s">
        <v>281</v>
      </c>
      <c r="D163" s="171" t="s">
        <v>109</v>
      </c>
      <c r="E163" s="172">
        <v>98.555999999999997</v>
      </c>
      <c r="F163" s="173"/>
      <c r="G163" s="174">
        <f>ROUND(E163*F163,2)</f>
        <v>0</v>
      </c>
      <c r="H163" s="173"/>
      <c r="I163" s="174">
        <f>ROUND(E163*H163,2)</f>
        <v>0</v>
      </c>
      <c r="J163" s="173"/>
      <c r="K163" s="174">
        <f>ROUND(E163*J163,2)</f>
        <v>0</v>
      </c>
      <c r="L163" s="174">
        <v>21</v>
      </c>
      <c r="M163" s="174">
        <f>G163*(1+L163/100)</f>
        <v>0</v>
      </c>
      <c r="N163" s="174">
        <v>0</v>
      </c>
      <c r="O163" s="174">
        <f>ROUND(E163*N163,2)</f>
        <v>0</v>
      </c>
      <c r="P163" s="174">
        <v>0</v>
      </c>
      <c r="Q163" s="174">
        <f>ROUND(E163*P163,2)</f>
        <v>0</v>
      </c>
      <c r="R163" s="174" t="s">
        <v>110</v>
      </c>
      <c r="S163" s="174" t="s">
        <v>111</v>
      </c>
      <c r="T163" s="175" t="s">
        <v>111</v>
      </c>
      <c r="U163" s="157">
        <v>0.12</v>
      </c>
      <c r="V163" s="157">
        <f>ROUND(E163*U163,2)</f>
        <v>11.83</v>
      </c>
      <c r="W163" s="157"/>
      <c r="X163" s="157" t="s">
        <v>112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113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253" t="s">
        <v>278</v>
      </c>
      <c r="D164" s="254"/>
      <c r="E164" s="254"/>
      <c r="F164" s="254"/>
      <c r="G164" s="254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115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7" t="s">
        <v>282</v>
      </c>
      <c r="D165" s="158"/>
      <c r="E165" s="159">
        <v>98.555999999999997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117</v>
      </c>
      <c r="AH165" s="148">
        <v>5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69">
        <v>24</v>
      </c>
      <c r="B166" s="170" t="s">
        <v>283</v>
      </c>
      <c r="C166" s="186" t="s">
        <v>284</v>
      </c>
      <c r="D166" s="171" t="s">
        <v>143</v>
      </c>
      <c r="E166" s="172">
        <v>80.968069999999997</v>
      </c>
      <c r="F166" s="173"/>
      <c r="G166" s="174">
        <f>ROUND(E166*F166,2)</f>
        <v>0</v>
      </c>
      <c r="H166" s="173"/>
      <c r="I166" s="174">
        <f>ROUND(E166*H166,2)</f>
        <v>0</v>
      </c>
      <c r="J166" s="173"/>
      <c r="K166" s="174">
        <f>ROUND(E166*J166,2)</f>
        <v>0</v>
      </c>
      <c r="L166" s="174">
        <v>21</v>
      </c>
      <c r="M166" s="174">
        <f>G166*(1+L166/100)</f>
        <v>0</v>
      </c>
      <c r="N166" s="174">
        <v>0</v>
      </c>
      <c r="O166" s="174">
        <f>ROUND(E166*N166,2)</f>
        <v>0</v>
      </c>
      <c r="P166" s="174">
        <v>0</v>
      </c>
      <c r="Q166" s="174">
        <f>ROUND(E166*P166,2)</f>
        <v>0</v>
      </c>
      <c r="R166" s="174" t="s">
        <v>110</v>
      </c>
      <c r="S166" s="174" t="s">
        <v>111</v>
      </c>
      <c r="T166" s="175" t="s">
        <v>111</v>
      </c>
      <c r="U166" s="157">
        <v>0.34499999999999997</v>
      </c>
      <c r="V166" s="157">
        <f>ROUND(E166*U166,2)</f>
        <v>27.93</v>
      </c>
      <c r="W166" s="157"/>
      <c r="X166" s="157" t="s">
        <v>112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113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253" t="s">
        <v>285</v>
      </c>
      <c r="D167" s="254"/>
      <c r="E167" s="254"/>
      <c r="F167" s="254"/>
      <c r="G167" s="254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115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76" t="str">
        <f>C167</f>
        <v>bez naložení do dopravní nádoby, ale s vyprázdněním dopravní nádoby na hromadu nebo na dopravní prostředek,</v>
      </c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8" t="s">
        <v>213</v>
      </c>
      <c r="D168" s="160"/>
      <c r="E168" s="161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117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9" t="s">
        <v>286</v>
      </c>
      <c r="D169" s="160"/>
      <c r="E169" s="161">
        <v>3.98475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117</v>
      </c>
      <c r="AH169" s="148">
        <v>2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9" t="s">
        <v>287</v>
      </c>
      <c r="D170" s="160"/>
      <c r="E170" s="161">
        <v>44.083599999999997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117</v>
      </c>
      <c r="AH170" s="148">
        <v>2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9" t="s">
        <v>288</v>
      </c>
      <c r="D171" s="160"/>
      <c r="E171" s="161">
        <v>23.344999999999999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117</v>
      </c>
      <c r="AH171" s="148">
        <v>2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9" t="s">
        <v>289</v>
      </c>
      <c r="D172" s="160"/>
      <c r="E172" s="161">
        <v>32.521999999999998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117</v>
      </c>
      <c r="AH172" s="148">
        <v>2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9" t="s">
        <v>290</v>
      </c>
      <c r="D173" s="160"/>
      <c r="E173" s="161">
        <v>3.83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117</v>
      </c>
      <c r="AH173" s="148">
        <v>2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9" t="s">
        <v>291</v>
      </c>
      <c r="D174" s="160"/>
      <c r="E174" s="161">
        <v>19.21425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117</v>
      </c>
      <c r="AH174" s="148">
        <v>2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9" t="s">
        <v>292</v>
      </c>
      <c r="D175" s="160"/>
      <c r="E175" s="161">
        <v>21.19755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117</v>
      </c>
      <c r="AH175" s="148">
        <v>2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9" t="s">
        <v>293</v>
      </c>
      <c r="D176" s="160"/>
      <c r="E176" s="161">
        <v>1.1745000000000001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117</v>
      </c>
      <c r="AH176" s="148">
        <v>2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9" t="s">
        <v>294</v>
      </c>
      <c r="D177" s="160"/>
      <c r="E177" s="161">
        <v>1.84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117</v>
      </c>
      <c r="AH177" s="148">
        <v>2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9" t="s">
        <v>295</v>
      </c>
      <c r="D178" s="160"/>
      <c r="E178" s="161">
        <v>10.7445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117</v>
      </c>
      <c r="AH178" s="148">
        <v>2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8" t="s">
        <v>216</v>
      </c>
      <c r="D179" s="160"/>
      <c r="E179" s="161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117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7" t="s">
        <v>296</v>
      </c>
      <c r="D180" s="158"/>
      <c r="E180" s="159">
        <v>80.96808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117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69">
        <v>25</v>
      </c>
      <c r="B181" s="170" t="s">
        <v>297</v>
      </c>
      <c r="C181" s="186" t="s">
        <v>298</v>
      </c>
      <c r="D181" s="171" t="s">
        <v>143</v>
      </c>
      <c r="E181" s="172">
        <v>63.279940000000003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4">
        <v>0</v>
      </c>
      <c r="O181" s="174">
        <f>ROUND(E181*N181,2)</f>
        <v>0</v>
      </c>
      <c r="P181" s="174">
        <v>0</v>
      </c>
      <c r="Q181" s="174">
        <f>ROUND(E181*P181,2)</f>
        <v>0</v>
      </c>
      <c r="R181" s="174" t="s">
        <v>110</v>
      </c>
      <c r="S181" s="174" t="s">
        <v>111</v>
      </c>
      <c r="T181" s="175" t="s">
        <v>111</v>
      </c>
      <c r="U181" s="157">
        <v>0.51900000000000002</v>
      </c>
      <c r="V181" s="157">
        <f>ROUND(E181*U181,2)</f>
        <v>32.840000000000003</v>
      </c>
      <c r="W181" s="157"/>
      <c r="X181" s="157" t="s">
        <v>112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113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253" t="s">
        <v>285</v>
      </c>
      <c r="D182" s="254"/>
      <c r="E182" s="254"/>
      <c r="F182" s="254"/>
      <c r="G182" s="254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115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76" t="str">
        <f>C182</f>
        <v>bez naložení do dopravní nádoby, ale s vyprázdněním dopravní nádoby na hromadu nebo na dopravní prostředek,</v>
      </c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8" t="s">
        <v>213</v>
      </c>
      <c r="D183" s="160"/>
      <c r="E183" s="161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117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9" t="s">
        <v>299</v>
      </c>
      <c r="D184" s="160"/>
      <c r="E184" s="161">
        <v>4.0392000000000001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117</v>
      </c>
      <c r="AH184" s="148">
        <v>2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9" t="s">
        <v>300</v>
      </c>
      <c r="D185" s="160"/>
      <c r="E185" s="161">
        <v>19.134499999999999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117</v>
      </c>
      <c r="AH185" s="148">
        <v>2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9" t="s">
        <v>301</v>
      </c>
      <c r="D186" s="160"/>
      <c r="E186" s="161">
        <v>66.010999999999996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117</v>
      </c>
      <c r="AH186" s="148">
        <v>2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8" t="s">
        <v>216</v>
      </c>
      <c r="D187" s="160"/>
      <c r="E187" s="161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117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302</v>
      </c>
      <c r="D188" s="158"/>
      <c r="E188" s="159">
        <v>49.051589999999997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117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7" t="s">
        <v>303</v>
      </c>
      <c r="D189" s="158"/>
      <c r="E189" s="159">
        <v>14.228350000000001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117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69">
        <v>26</v>
      </c>
      <c r="B190" s="170" t="s">
        <v>304</v>
      </c>
      <c r="C190" s="186" t="s">
        <v>305</v>
      </c>
      <c r="D190" s="171" t="s">
        <v>143</v>
      </c>
      <c r="E190" s="172">
        <v>33.172609999999999</v>
      </c>
      <c r="F190" s="173"/>
      <c r="G190" s="174">
        <f>ROUND(E190*F190,2)</f>
        <v>0</v>
      </c>
      <c r="H190" s="173"/>
      <c r="I190" s="174">
        <f>ROUND(E190*H190,2)</f>
        <v>0</v>
      </c>
      <c r="J190" s="173"/>
      <c r="K190" s="174">
        <f>ROUND(E190*J190,2)</f>
        <v>0</v>
      </c>
      <c r="L190" s="174">
        <v>21</v>
      </c>
      <c r="M190" s="174">
        <f>G190*(1+L190/100)</f>
        <v>0</v>
      </c>
      <c r="N190" s="174">
        <v>0</v>
      </c>
      <c r="O190" s="174">
        <f>ROUND(E190*N190,2)</f>
        <v>0</v>
      </c>
      <c r="P190" s="174">
        <v>0</v>
      </c>
      <c r="Q190" s="174">
        <f>ROUND(E190*P190,2)</f>
        <v>0</v>
      </c>
      <c r="R190" s="174" t="s">
        <v>110</v>
      </c>
      <c r="S190" s="174" t="s">
        <v>111</v>
      </c>
      <c r="T190" s="175" t="s">
        <v>111</v>
      </c>
      <c r="U190" s="157">
        <v>0.626</v>
      </c>
      <c r="V190" s="157">
        <f>ROUND(E190*U190,2)</f>
        <v>20.77</v>
      </c>
      <c r="W190" s="157"/>
      <c r="X190" s="157" t="s">
        <v>112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113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253" t="s">
        <v>285</v>
      </c>
      <c r="D191" s="254"/>
      <c r="E191" s="254"/>
      <c r="F191" s="254"/>
      <c r="G191" s="254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115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76" t="str">
        <f>C191</f>
        <v>bez naložení do dopravní nádoby, ale s vyprázdněním dopravní nádoby na hromadu nebo na dopravní prostředek,</v>
      </c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7" t="s">
        <v>306</v>
      </c>
      <c r="D192" s="158"/>
      <c r="E192" s="159">
        <v>33.172609999999999</v>
      </c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117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 x14ac:dyDescent="0.2">
      <c r="A193" s="169">
        <v>27</v>
      </c>
      <c r="B193" s="170" t="s">
        <v>307</v>
      </c>
      <c r="C193" s="186" t="s">
        <v>308</v>
      </c>
      <c r="D193" s="171" t="s">
        <v>143</v>
      </c>
      <c r="E193" s="172">
        <v>170.98528999999999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4">
        <v>0</v>
      </c>
      <c r="O193" s="174">
        <f>ROUND(E193*N193,2)</f>
        <v>0</v>
      </c>
      <c r="P193" s="174">
        <v>0</v>
      </c>
      <c r="Q193" s="174">
        <f>ROUND(E193*P193,2)</f>
        <v>0</v>
      </c>
      <c r="R193" s="174" t="s">
        <v>110</v>
      </c>
      <c r="S193" s="174" t="s">
        <v>111</v>
      </c>
      <c r="T193" s="175" t="s">
        <v>111</v>
      </c>
      <c r="U193" s="157">
        <v>1.0999999999999999E-2</v>
      </c>
      <c r="V193" s="157">
        <f>ROUND(E193*U193,2)</f>
        <v>1.88</v>
      </c>
      <c r="W193" s="157"/>
      <c r="X193" s="157" t="s">
        <v>112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144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253" t="s">
        <v>309</v>
      </c>
      <c r="D194" s="254"/>
      <c r="E194" s="254"/>
      <c r="F194" s="254"/>
      <c r="G194" s="254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115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310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117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7" t="s">
        <v>311</v>
      </c>
      <c r="D196" s="158"/>
      <c r="E196" s="159">
        <v>227.1464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117</v>
      </c>
      <c r="AH196" s="148">
        <v>5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7" t="s">
        <v>312</v>
      </c>
      <c r="D197" s="158"/>
      <c r="E197" s="159">
        <v>266.81049999999999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117</v>
      </c>
      <c r="AH197" s="148">
        <v>5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7" t="s">
        <v>313</v>
      </c>
      <c r="D198" s="158"/>
      <c r="E198" s="159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117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7" t="s">
        <v>314</v>
      </c>
      <c r="D199" s="158"/>
      <c r="E199" s="159">
        <v>-322.97161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117</v>
      </c>
      <c r="AH199" s="148">
        <v>5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33.75" outlineLevel="1" x14ac:dyDescent="0.2">
      <c r="A200" s="169">
        <v>28</v>
      </c>
      <c r="B200" s="170" t="s">
        <v>315</v>
      </c>
      <c r="C200" s="186" t="s">
        <v>316</v>
      </c>
      <c r="D200" s="171" t="s">
        <v>143</v>
      </c>
      <c r="E200" s="172">
        <v>1709.8529000000001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4">
        <v>0</v>
      </c>
      <c r="O200" s="174">
        <f>ROUND(E200*N200,2)</f>
        <v>0</v>
      </c>
      <c r="P200" s="174">
        <v>0</v>
      </c>
      <c r="Q200" s="174">
        <f>ROUND(E200*P200,2)</f>
        <v>0</v>
      </c>
      <c r="R200" s="174" t="s">
        <v>110</v>
      </c>
      <c r="S200" s="174" t="s">
        <v>111</v>
      </c>
      <c r="T200" s="175" t="s">
        <v>111</v>
      </c>
      <c r="U200" s="157">
        <v>0</v>
      </c>
      <c r="V200" s="157">
        <f>ROUND(E200*U200,2)</f>
        <v>0</v>
      </c>
      <c r="W200" s="157"/>
      <c r="X200" s="157" t="s">
        <v>112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144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253" t="s">
        <v>309</v>
      </c>
      <c r="D201" s="254"/>
      <c r="E201" s="254"/>
      <c r="F201" s="254"/>
      <c r="G201" s="254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115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7" t="s">
        <v>317</v>
      </c>
      <c r="D202" s="158"/>
      <c r="E202" s="159">
        <v>1709.8529000000001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117</v>
      </c>
      <c r="AH202" s="148">
        <v>5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ht="22.5" outlineLevel="1" x14ac:dyDescent="0.2">
      <c r="A203" s="169">
        <v>29</v>
      </c>
      <c r="B203" s="170" t="s">
        <v>318</v>
      </c>
      <c r="C203" s="186" t="s">
        <v>319</v>
      </c>
      <c r="D203" s="171" t="s">
        <v>320</v>
      </c>
      <c r="E203" s="172">
        <v>30</v>
      </c>
      <c r="F203" s="173"/>
      <c r="G203" s="174">
        <f>ROUND(E203*F203,2)</f>
        <v>0</v>
      </c>
      <c r="H203" s="173"/>
      <c r="I203" s="174">
        <f>ROUND(E203*H203,2)</f>
        <v>0</v>
      </c>
      <c r="J203" s="173"/>
      <c r="K203" s="174">
        <f>ROUND(E203*J203,2)</f>
        <v>0</v>
      </c>
      <c r="L203" s="174">
        <v>21</v>
      </c>
      <c r="M203" s="174">
        <f>G203*(1+L203/100)</f>
        <v>0</v>
      </c>
      <c r="N203" s="174">
        <v>0</v>
      </c>
      <c r="O203" s="174">
        <f>ROUND(E203*N203,2)</f>
        <v>0</v>
      </c>
      <c r="P203" s="174">
        <v>0</v>
      </c>
      <c r="Q203" s="174">
        <f>ROUND(E203*P203,2)</f>
        <v>0</v>
      </c>
      <c r="R203" s="174" t="s">
        <v>110</v>
      </c>
      <c r="S203" s="174" t="s">
        <v>111</v>
      </c>
      <c r="T203" s="175" t="s">
        <v>111</v>
      </c>
      <c r="U203" s="157">
        <v>4.4999999999999998E-2</v>
      </c>
      <c r="V203" s="157">
        <f>ROUND(E203*U203,2)</f>
        <v>1.35</v>
      </c>
      <c r="W203" s="157"/>
      <c r="X203" s="157" t="s">
        <v>112</v>
      </c>
      <c r="Y203" s="148"/>
      <c r="Z203" s="148"/>
      <c r="AA203" s="148"/>
      <c r="AB203" s="148"/>
      <c r="AC203" s="148"/>
      <c r="AD203" s="148"/>
      <c r="AE203" s="148"/>
      <c r="AF203" s="148"/>
      <c r="AG203" s="148" t="s">
        <v>113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253" t="s">
        <v>321</v>
      </c>
      <c r="D204" s="254"/>
      <c r="E204" s="254"/>
      <c r="F204" s="254"/>
      <c r="G204" s="254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115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33.75" outlineLevel="1" x14ac:dyDescent="0.2">
      <c r="A205" s="169">
        <v>30</v>
      </c>
      <c r="B205" s="170" t="s">
        <v>322</v>
      </c>
      <c r="C205" s="186" t="s">
        <v>323</v>
      </c>
      <c r="D205" s="171" t="s">
        <v>320</v>
      </c>
      <c r="E205" s="172">
        <v>30</v>
      </c>
      <c r="F205" s="173"/>
      <c r="G205" s="174">
        <f>ROUND(E205*F205,2)</f>
        <v>0</v>
      </c>
      <c r="H205" s="173"/>
      <c r="I205" s="174">
        <f>ROUND(E205*H205,2)</f>
        <v>0</v>
      </c>
      <c r="J205" s="173"/>
      <c r="K205" s="174">
        <f>ROUND(E205*J205,2)</f>
        <v>0</v>
      </c>
      <c r="L205" s="174">
        <v>21</v>
      </c>
      <c r="M205" s="174">
        <f>G205*(1+L205/100)</f>
        <v>0</v>
      </c>
      <c r="N205" s="174">
        <v>0</v>
      </c>
      <c r="O205" s="174">
        <f>ROUND(E205*N205,2)</f>
        <v>0</v>
      </c>
      <c r="P205" s="174">
        <v>0</v>
      </c>
      <c r="Q205" s="174">
        <f>ROUND(E205*P205,2)</f>
        <v>0</v>
      </c>
      <c r="R205" s="174" t="s">
        <v>110</v>
      </c>
      <c r="S205" s="174" t="s">
        <v>111</v>
      </c>
      <c r="T205" s="175" t="s">
        <v>111</v>
      </c>
      <c r="U205" s="157">
        <v>0</v>
      </c>
      <c r="V205" s="157">
        <f>ROUND(E205*U205,2)</f>
        <v>0</v>
      </c>
      <c r="W205" s="157"/>
      <c r="X205" s="157" t="s">
        <v>112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113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253" t="s">
        <v>321</v>
      </c>
      <c r="D206" s="254"/>
      <c r="E206" s="254"/>
      <c r="F206" s="254"/>
      <c r="G206" s="254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115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ht="22.5" outlineLevel="1" x14ac:dyDescent="0.2">
      <c r="A207" s="169">
        <v>31</v>
      </c>
      <c r="B207" s="170" t="s">
        <v>324</v>
      </c>
      <c r="C207" s="186" t="s">
        <v>325</v>
      </c>
      <c r="D207" s="171" t="s">
        <v>143</v>
      </c>
      <c r="E207" s="172">
        <v>170.98528999999999</v>
      </c>
      <c r="F207" s="173"/>
      <c r="G207" s="174">
        <f>ROUND(E207*F207,2)</f>
        <v>0</v>
      </c>
      <c r="H207" s="173"/>
      <c r="I207" s="174">
        <f>ROUND(E207*H207,2)</f>
        <v>0</v>
      </c>
      <c r="J207" s="173"/>
      <c r="K207" s="174">
        <f>ROUND(E207*J207,2)</f>
        <v>0</v>
      </c>
      <c r="L207" s="174">
        <v>21</v>
      </c>
      <c r="M207" s="174">
        <f>G207*(1+L207/100)</f>
        <v>0</v>
      </c>
      <c r="N207" s="174">
        <v>0</v>
      </c>
      <c r="O207" s="174">
        <f>ROUND(E207*N207,2)</f>
        <v>0</v>
      </c>
      <c r="P207" s="174">
        <v>0</v>
      </c>
      <c r="Q207" s="174">
        <f>ROUND(E207*P207,2)</f>
        <v>0</v>
      </c>
      <c r="R207" s="174" t="s">
        <v>110</v>
      </c>
      <c r="S207" s="174" t="s">
        <v>111</v>
      </c>
      <c r="T207" s="175" t="s">
        <v>111</v>
      </c>
      <c r="U207" s="157">
        <v>8.9999999999999993E-3</v>
      </c>
      <c r="V207" s="157">
        <f>ROUND(E207*U207,2)</f>
        <v>1.54</v>
      </c>
      <c r="W207" s="157"/>
      <c r="X207" s="157" t="s">
        <v>112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144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7" t="s">
        <v>326</v>
      </c>
      <c r="D208" s="158"/>
      <c r="E208" s="159">
        <v>170.98528999999999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117</v>
      </c>
      <c r="AH208" s="148">
        <v>5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22.5" outlineLevel="1" x14ac:dyDescent="0.2">
      <c r="A209" s="169">
        <v>32</v>
      </c>
      <c r="B209" s="170" t="s">
        <v>327</v>
      </c>
      <c r="C209" s="186" t="s">
        <v>328</v>
      </c>
      <c r="D209" s="171" t="s">
        <v>143</v>
      </c>
      <c r="E209" s="172">
        <v>322.97161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74">
        <v>0</v>
      </c>
      <c r="O209" s="174">
        <f>ROUND(E209*N209,2)</f>
        <v>0</v>
      </c>
      <c r="P209" s="174">
        <v>0</v>
      </c>
      <c r="Q209" s="174">
        <f>ROUND(E209*P209,2)</f>
        <v>0</v>
      </c>
      <c r="R209" s="174" t="s">
        <v>110</v>
      </c>
      <c r="S209" s="174" t="s">
        <v>111</v>
      </c>
      <c r="T209" s="175" t="s">
        <v>111</v>
      </c>
      <c r="U209" s="157">
        <v>0.20200000000000001</v>
      </c>
      <c r="V209" s="157">
        <f>ROUND(E209*U209,2)</f>
        <v>65.239999999999995</v>
      </c>
      <c r="W209" s="157"/>
      <c r="X209" s="157" t="s">
        <v>112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144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253" t="s">
        <v>329</v>
      </c>
      <c r="D210" s="254"/>
      <c r="E210" s="254"/>
      <c r="F210" s="254"/>
      <c r="G210" s="254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115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255" t="s">
        <v>330</v>
      </c>
      <c r="D211" s="256"/>
      <c r="E211" s="256"/>
      <c r="F211" s="256"/>
      <c r="G211" s="256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331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7" t="s">
        <v>310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117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7" t="s">
        <v>311</v>
      </c>
      <c r="D213" s="158"/>
      <c r="E213" s="159">
        <v>227.1464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117</v>
      </c>
      <c r="AH213" s="148">
        <v>5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7" t="s">
        <v>312</v>
      </c>
      <c r="D214" s="158"/>
      <c r="E214" s="159">
        <v>266.81049999999999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117</v>
      </c>
      <c r="AH214" s="148">
        <v>5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332</v>
      </c>
      <c r="D215" s="158"/>
      <c r="E215" s="159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117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7" t="s">
        <v>333</v>
      </c>
      <c r="D216" s="158"/>
      <c r="E216" s="159">
        <v>-101.90649999999999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117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8" t="s">
        <v>213</v>
      </c>
      <c r="D217" s="160"/>
      <c r="E217" s="161"/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117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9" t="s">
        <v>334</v>
      </c>
      <c r="D218" s="160"/>
      <c r="E218" s="161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117</v>
      </c>
      <c r="AH218" s="148">
        <v>2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9" t="s">
        <v>335</v>
      </c>
      <c r="D219" s="160"/>
      <c r="E219" s="161">
        <v>11.2875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117</v>
      </c>
      <c r="AH219" s="148">
        <v>2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9" t="s">
        <v>336</v>
      </c>
      <c r="D220" s="160"/>
      <c r="E220" s="161">
        <v>16.516500000000001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117</v>
      </c>
      <c r="AH220" s="148">
        <v>2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9" t="s">
        <v>337</v>
      </c>
      <c r="D221" s="160"/>
      <c r="E221" s="161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117</v>
      </c>
      <c r="AH221" s="148">
        <v>2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9" t="s">
        <v>338</v>
      </c>
      <c r="D222" s="160"/>
      <c r="E222" s="161">
        <v>2.415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117</v>
      </c>
      <c r="AH222" s="148">
        <v>2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9" t="s">
        <v>339</v>
      </c>
      <c r="D223" s="160"/>
      <c r="E223" s="161"/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117</v>
      </c>
      <c r="AH223" s="148">
        <v>2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9" t="s">
        <v>340</v>
      </c>
      <c r="D224" s="160"/>
      <c r="E224" s="161">
        <v>5.5125000000000002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117</v>
      </c>
      <c r="AH224" s="148">
        <v>2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9" t="s">
        <v>341</v>
      </c>
      <c r="D225" s="160"/>
      <c r="E225" s="161">
        <v>0.42349999999999999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117</v>
      </c>
      <c r="AH225" s="148">
        <v>2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9" t="s">
        <v>342</v>
      </c>
      <c r="D226" s="160"/>
      <c r="E226" s="161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117</v>
      </c>
      <c r="AH226" s="148">
        <v>2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9" t="s">
        <v>343</v>
      </c>
      <c r="D227" s="160"/>
      <c r="E227" s="161">
        <v>0.78749999999999998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117</v>
      </c>
      <c r="AH227" s="148">
        <v>2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9" t="s">
        <v>344</v>
      </c>
      <c r="D228" s="160"/>
      <c r="E228" s="161"/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117</v>
      </c>
      <c r="AH228" s="148">
        <v>2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9" t="s">
        <v>345</v>
      </c>
      <c r="D229" s="160"/>
      <c r="E229" s="161">
        <v>12.442500000000001</v>
      </c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117</v>
      </c>
      <c r="AH229" s="148">
        <v>2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9" t="s">
        <v>346</v>
      </c>
      <c r="D230" s="160"/>
      <c r="E230" s="161"/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117</v>
      </c>
      <c r="AH230" s="148">
        <v>2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9" t="s">
        <v>347</v>
      </c>
      <c r="D231" s="160"/>
      <c r="E231" s="161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117</v>
      </c>
      <c r="AH231" s="148">
        <v>2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9" t="s">
        <v>348</v>
      </c>
      <c r="D232" s="160"/>
      <c r="E232" s="161">
        <v>23.73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117</v>
      </c>
      <c r="AH232" s="148">
        <v>2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9" t="s">
        <v>349</v>
      </c>
      <c r="D233" s="160"/>
      <c r="E233" s="161">
        <v>24.381499999999999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117</v>
      </c>
      <c r="AH233" s="148">
        <v>2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9" t="s">
        <v>350</v>
      </c>
      <c r="D234" s="160"/>
      <c r="E234" s="161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117</v>
      </c>
      <c r="AH234" s="148">
        <v>2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9" t="s">
        <v>351</v>
      </c>
      <c r="D235" s="160"/>
      <c r="E235" s="161">
        <v>0.42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117</v>
      </c>
      <c r="AH235" s="148">
        <v>2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9" t="s">
        <v>352</v>
      </c>
      <c r="D236" s="160"/>
      <c r="E236" s="161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117</v>
      </c>
      <c r="AH236" s="148">
        <v>2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9" t="s">
        <v>353</v>
      </c>
      <c r="D237" s="160"/>
      <c r="E237" s="161">
        <v>0.47249999999999998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117</v>
      </c>
      <c r="AH237" s="148">
        <v>2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89" t="s">
        <v>354</v>
      </c>
      <c r="D238" s="160"/>
      <c r="E238" s="161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117</v>
      </c>
      <c r="AH238" s="148">
        <v>2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9" t="s">
        <v>355</v>
      </c>
      <c r="D239" s="160"/>
      <c r="E239" s="161">
        <v>0.52500000000000002</v>
      </c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117</v>
      </c>
      <c r="AH239" s="148">
        <v>2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9" t="s">
        <v>356</v>
      </c>
      <c r="D240" s="160"/>
      <c r="E240" s="161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117</v>
      </c>
      <c r="AH240" s="148">
        <v>2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9" t="s">
        <v>357</v>
      </c>
      <c r="D241" s="160"/>
      <c r="E241" s="161">
        <v>2.9925000000000002</v>
      </c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117</v>
      </c>
      <c r="AH241" s="148">
        <v>2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8" t="s">
        <v>216</v>
      </c>
      <c r="D242" s="160"/>
      <c r="E242" s="161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117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7" t="s">
        <v>158</v>
      </c>
      <c r="D243" s="158"/>
      <c r="E243" s="159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117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7" t="s">
        <v>358</v>
      </c>
      <c r="D244" s="158"/>
      <c r="E244" s="159">
        <v>-67.949039999999997</v>
      </c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117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8" t="s">
        <v>213</v>
      </c>
      <c r="D245" s="160"/>
      <c r="E245" s="161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117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9" t="s">
        <v>359</v>
      </c>
      <c r="D246" s="160"/>
      <c r="E246" s="161">
        <v>32.773200000000003</v>
      </c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117</v>
      </c>
      <c r="AH246" s="148">
        <v>2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9" t="s">
        <v>360</v>
      </c>
      <c r="D247" s="160"/>
      <c r="E247" s="161">
        <v>35.175840000000001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117</v>
      </c>
      <c r="AH247" s="148">
        <v>2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8" t="s">
        <v>216</v>
      </c>
      <c r="D248" s="160"/>
      <c r="E248" s="161"/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117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7" t="s">
        <v>361</v>
      </c>
      <c r="D249" s="158"/>
      <c r="E249" s="159">
        <v>-1.12975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117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8" t="s">
        <v>213</v>
      </c>
      <c r="D250" s="160"/>
      <c r="E250" s="161"/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117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9" t="s">
        <v>362</v>
      </c>
      <c r="D251" s="160"/>
      <c r="E251" s="161">
        <v>0.78539999999999999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117</v>
      </c>
      <c r="AH251" s="148">
        <v>2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9" t="s">
        <v>363</v>
      </c>
      <c r="D252" s="160"/>
      <c r="E252" s="161">
        <v>0.34434999999999999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117</v>
      </c>
      <c r="AH252" s="148">
        <v>2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8" t="s">
        <v>216</v>
      </c>
      <c r="D253" s="160"/>
      <c r="E253" s="161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117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69">
        <v>33</v>
      </c>
      <c r="B254" s="170" t="s">
        <v>364</v>
      </c>
      <c r="C254" s="186" t="s">
        <v>365</v>
      </c>
      <c r="D254" s="171" t="s">
        <v>143</v>
      </c>
      <c r="E254" s="172">
        <v>80.230369999999994</v>
      </c>
      <c r="F254" s="173"/>
      <c r="G254" s="174">
        <f>ROUND(E254*F254,2)</f>
        <v>0</v>
      </c>
      <c r="H254" s="173"/>
      <c r="I254" s="174">
        <f>ROUND(E254*H254,2)</f>
        <v>0</v>
      </c>
      <c r="J254" s="173"/>
      <c r="K254" s="174">
        <f>ROUND(E254*J254,2)</f>
        <v>0</v>
      </c>
      <c r="L254" s="174">
        <v>21</v>
      </c>
      <c r="M254" s="174">
        <f>G254*(1+L254/100)</f>
        <v>0</v>
      </c>
      <c r="N254" s="174">
        <v>1.7</v>
      </c>
      <c r="O254" s="174">
        <f>ROUND(E254*N254,2)</f>
        <v>136.38999999999999</v>
      </c>
      <c r="P254" s="174">
        <v>0</v>
      </c>
      <c r="Q254" s="174">
        <f>ROUND(E254*P254,2)</f>
        <v>0</v>
      </c>
      <c r="R254" s="174" t="s">
        <v>110</v>
      </c>
      <c r="S254" s="174" t="s">
        <v>111</v>
      </c>
      <c r="T254" s="175" t="s">
        <v>111</v>
      </c>
      <c r="U254" s="157">
        <v>1.587</v>
      </c>
      <c r="V254" s="157">
        <f>ROUND(E254*U254,2)</f>
        <v>127.33</v>
      </c>
      <c r="W254" s="157"/>
      <c r="X254" s="157" t="s">
        <v>112</v>
      </c>
      <c r="Y254" s="148"/>
      <c r="Z254" s="148"/>
      <c r="AA254" s="148"/>
      <c r="AB254" s="148"/>
      <c r="AC254" s="148"/>
      <c r="AD254" s="148"/>
      <c r="AE254" s="148"/>
      <c r="AF254" s="148"/>
      <c r="AG254" s="148" t="s">
        <v>144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2.5" outlineLevel="1" x14ac:dyDescent="0.2">
      <c r="A255" s="155"/>
      <c r="B255" s="156"/>
      <c r="C255" s="253" t="s">
        <v>366</v>
      </c>
      <c r="D255" s="254"/>
      <c r="E255" s="254"/>
      <c r="F255" s="254"/>
      <c r="G255" s="254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115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76" t="str">
        <f>C255</f>
        <v>sypaninou z vhodných hornin tř. 1 - 4 nebo materiálem připraveným podél výkopu ve vzdálenosti do 3 m od jeho kraje, pro jakoukoliv hloubku výkopu a jakoukoliv míru zhutnění,</v>
      </c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7" t="s">
        <v>367</v>
      </c>
      <c r="D256" s="158"/>
      <c r="E256" s="159"/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117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7" t="s">
        <v>146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117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7" t="s">
        <v>368</v>
      </c>
      <c r="D258" s="158"/>
      <c r="E258" s="159">
        <v>9.1374999999999993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117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7" t="s">
        <v>369</v>
      </c>
      <c r="D259" s="158"/>
      <c r="E259" s="159">
        <v>13.513500000000001</v>
      </c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117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7" t="s">
        <v>149</v>
      </c>
      <c r="D260" s="158"/>
      <c r="E260" s="159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117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7" t="s">
        <v>370</v>
      </c>
      <c r="D261" s="158"/>
      <c r="E261" s="159">
        <v>1.9550000000000001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117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7" t="s">
        <v>151</v>
      </c>
      <c r="D262" s="158"/>
      <c r="E262" s="159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117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7" t="s">
        <v>371</v>
      </c>
      <c r="D263" s="158"/>
      <c r="E263" s="159">
        <v>4.4625000000000004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117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7" t="s">
        <v>372</v>
      </c>
      <c r="D264" s="158"/>
      <c r="E264" s="159">
        <v>0.34649999999999997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117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7" t="s">
        <v>154</v>
      </c>
      <c r="D265" s="158"/>
      <c r="E265" s="159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117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7" t="s">
        <v>373</v>
      </c>
      <c r="D266" s="158"/>
      <c r="E266" s="159">
        <v>0.63749999999999996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117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7" t="s">
        <v>156</v>
      </c>
      <c r="D267" s="158"/>
      <c r="E267" s="159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117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7" t="s">
        <v>374</v>
      </c>
      <c r="D268" s="158"/>
      <c r="E268" s="159">
        <v>10.0725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117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7" t="s">
        <v>158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117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7" t="s">
        <v>159</v>
      </c>
      <c r="D270" s="158"/>
      <c r="E270" s="159"/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117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7" t="s">
        <v>375</v>
      </c>
      <c r="D271" s="158"/>
      <c r="E271" s="159">
        <v>19.21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117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7" t="s">
        <v>376</v>
      </c>
      <c r="D272" s="158"/>
      <c r="E272" s="159">
        <v>19.948499999999999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117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7" t="s">
        <v>162</v>
      </c>
      <c r="D273" s="158"/>
      <c r="E273" s="159"/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117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7" t="s">
        <v>377</v>
      </c>
      <c r="D274" s="158"/>
      <c r="E274" s="159">
        <v>0.34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117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7" t="s">
        <v>164</v>
      </c>
      <c r="D275" s="158"/>
      <c r="E275" s="159"/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117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7" t="s">
        <v>378</v>
      </c>
      <c r="D276" s="158"/>
      <c r="E276" s="159">
        <v>0.38250000000000001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117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7" t="s">
        <v>166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117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7" t="s">
        <v>379</v>
      </c>
      <c r="D278" s="158"/>
      <c r="E278" s="159">
        <v>0.42499999999999999</v>
      </c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117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7" t="s">
        <v>168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117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7" t="s">
        <v>380</v>
      </c>
      <c r="D280" s="158"/>
      <c r="E280" s="159">
        <v>2.4224999999999999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117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7" t="s">
        <v>158</v>
      </c>
      <c r="D281" s="158"/>
      <c r="E281" s="159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117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7" t="s">
        <v>381</v>
      </c>
      <c r="D282" s="158"/>
      <c r="E282" s="159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117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7" t="s">
        <v>382</v>
      </c>
      <c r="D283" s="158"/>
      <c r="E283" s="159">
        <v>-1.4161699999999999</v>
      </c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117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7" t="s">
        <v>383</v>
      </c>
      <c r="D284" s="158"/>
      <c r="E284" s="159">
        <v>-1.20696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117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69">
        <v>34</v>
      </c>
      <c r="B285" s="170" t="s">
        <v>384</v>
      </c>
      <c r="C285" s="186" t="s">
        <v>385</v>
      </c>
      <c r="D285" s="171" t="s">
        <v>143</v>
      </c>
      <c r="E285" s="172">
        <v>170.98528999999999</v>
      </c>
      <c r="F285" s="173"/>
      <c r="G285" s="174">
        <f>ROUND(E285*F285,2)</f>
        <v>0</v>
      </c>
      <c r="H285" s="173"/>
      <c r="I285" s="174">
        <f>ROUND(E285*H285,2)</f>
        <v>0</v>
      </c>
      <c r="J285" s="173"/>
      <c r="K285" s="174">
        <f>ROUND(E285*J285,2)</f>
        <v>0</v>
      </c>
      <c r="L285" s="174">
        <v>21</v>
      </c>
      <c r="M285" s="174">
        <f>G285*(1+L285/100)</f>
        <v>0</v>
      </c>
      <c r="N285" s="174">
        <v>0</v>
      </c>
      <c r="O285" s="174">
        <f>ROUND(E285*N285,2)</f>
        <v>0</v>
      </c>
      <c r="P285" s="174">
        <v>0</v>
      </c>
      <c r="Q285" s="174">
        <f>ROUND(E285*P285,2)</f>
        <v>0</v>
      </c>
      <c r="R285" s="174" t="s">
        <v>110</v>
      </c>
      <c r="S285" s="174" t="s">
        <v>111</v>
      </c>
      <c r="T285" s="175" t="s">
        <v>111</v>
      </c>
      <c r="U285" s="157">
        <v>0</v>
      </c>
      <c r="V285" s="157">
        <f>ROUND(E285*U285,2)</f>
        <v>0</v>
      </c>
      <c r="W285" s="157"/>
      <c r="X285" s="157" t="s">
        <v>112</v>
      </c>
      <c r="Y285" s="148"/>
      <c r="Z285" s="148"/>
      <c r="AA285" s="148"/>
      <c r="AB285" s="148"/>
      <c r="AC285" s="148"/>
      <c r="AD285" s="148"/>
      <c r="AE285" s="148"/>
      <c r="AF285" s="148"/>
      <c r="AG285" s="148" t="s">
        <v>144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7" t="s">
        <v>326</v>
      </c>
      <c r="D286" s="158"/>
      <c r="E286" s="159">
        <v>170.98528999999999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117</v>
      </c>
      <c r="AH286" s="148">
        <v>5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69">
        <v>35</v>
      </c>
      <c r="B287" s="170" t="s">
        <v>386</v>
      </c>
      <c r="C287" s="186" t="s">
        <v>387</v>
      </c>
      <c r="D287" s="171" t="s">
        <v>138</v>
      </c>
      <c r="E287" s="172">
        <v>15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74">
        <v>0</v>
      </c>
      <c r="O287" s="174">
        <f>ROUND(E287*N287,2)</f>
        <v>0</v>
      </c>
      <c r="P287" s="174">
        <v>0</v>
      </c>
      <c r="Q287" s="174">
        <f>ROUND(E287*P287,2)</f>
        <v>0</v>
      </c>
      <c r="R287" s="174"/>
      <c r="S287" s="174" t="s">
        <v>388</v>
      </c>
      <c r="T287" s="175" t="s">
        <v>389</v>
      </c>
      <c r="U287" s="157">
        <v>0.2</v>
      </c>
      <c r="V287" s="157">
        <f>ROUND(E287*U287,2)</f>
        <v>3</v>
      </c>
      <c r="W287" s="157"/>
      <c r="X287" s="157" t="s">
        <v>112</v>
      </c>
      <c r="Y287" s="148"/>
      <c r="Z287" s="148"/>
      <c r="AA287" s="148"/>
      <c r="AB287" s="148"/>
      <c r="AC287" s="148"/>
      <c r="AD287" s="148"/>
      <c r="AE287" s="148"/>
      <c r="AF287" s="148"/>
      <c r="AG287" s="148" t="s">
        <v>144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7" t="s">
        <v>390</v>
      </c>
      <c r="D288" s="158"/>
      <c r="E288" s="159">
        <v>15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117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22.5" outlineLevel="1" x14ac:dyDescent="0.2">
      <c r="A289" s="169">
        <v>36</v>
      </c>
      <c r="B289" s="170" t="s">
        <v>391</v>
      </c>
      <c r="C289" s="186" t="s">
        <v>392</v>
      </c>
      <c r="D289" s="171" t="s">
        <v>109</v>
      </c>
      <c r="E289" s="172">
        <v>251</v>
      </c>
      <c r="F289" s="173"/>
      <c r="G289" s="174">
        <f>ROUND(E289*F289,2)</f>
        <v>0</v>
      </c>
      <c r="H289" s="173"/>
      <c r="I289" s="174">
        <f>ROUND(E289*H289,2)</f>
        <v>0</v>
      </c>
      <c r="J289" s="173"/>
      <c r="K289" s="174">
        <f>ROUND(E289*J289,2)</f>
        <v>0</v>
      </c>
      <c r="L289" s="174">
        <v>21</v>
      </c>
      <c r="M289" s="174">
        <f>G289*(1+L289/100)</f>
        <v>0</v>
      </c>
      <c r="N289" s="174">
        <v>3.0000000000000001E-5</v>
      </c>
      <c r="O289" s="174">
        <f>ROUND(E289*N289,2)</f>
        <v>0.01</v>
      </c>
      <c r="P289" s="174">
        <v>0</v>
      </c>
      <c r="Q289" s="174">
        <f>ROUND(E289*P289,2)</f>
        <v>0</v>
      </c>
      <c r="R289" s="174" t="s">
        <v>393</v>
      </c>
      <c r="S289" s="174" t="s">
        <v>111</v>
      </c>
      <c r="T289" s="175" t="s">
        <v>111</v>
      </c>
      <c r="U289" s="157">
        <v>0.25752000000000003</v>
      </c>
      <c r="V289" s="157">
        <f>ROUND(E289*U289,2)</f>
        <v>64.64</v>
      </c>
      <c r="W289" s="157"/>
      <c r="X289" s="157" t="s">
        <v>394</v>
      </c>
      <c r="Y289" s="148"/>
      <c r="Z289" s="148"/>
      <c r="AA289" s="148"/>
      <c r="AB289" s="148"/>
      <c r="AC289" s="148"/>
      <c r="AD289" s="148"/>
      <c r="AE289" s="148"/>
      <c r="AF289" s="148"/>
      <c r="AG289" s="148" t="s">
        <v>395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ht="22.5" outlineLevel="1" x14ac:dyDescent="0.2">
      <c r="A290" s="155"/>
      <c r="B290" s="156"/>
      <c r="C290" s="253" t="s">
        <v>396</v>
      </c>
      <c r="D290" s="254"/>
      <c r="E290" s="254"/>
      <c r="F290" s="254"/>
      <c r="G290" s="254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115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76" t="str">
        <f>C290</f>
        <v>vč. urovnání ornice, naložení na skládce, vodorovným přemístěním ornice na místo rozprostření, založení trávníku osetím a dodávky travního semene.</v>
      </c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255" t="s">
        <v>397</v>
      </c>
      <c r="D291" s="256"/>
      <c r="E291" s="256"/>
      <c r="F291" s="256"/>
      <c r="G291" s="256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331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7" t="s">
        <v>398</v>
      </c>
      <c r="D292" s="158"/>
      <c r="E292" s="159">
        <v>251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117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x14ac:dyDescent="0.2">
      <c r="A293" s="163" t="s">
        <v>105</v>
      </c>
      <c r="B293" s="164" t="s">
        <v>58</v>
      </c>
      <c r="C293" s="185" t="s">
        <v>59</v>
      </c>
      <c r="D293" s="165"/>
      <c r="E293" s="166"/>
      <c r="F293" s="167"/>
      <c r="G293" s="167">
        <f>SUMIF(AG294:AG324,"&lt;&gt;NOR",G294:G324)</f>
        <v>0</v>
      </c>
      <c r="H293" s="167"/>
      <c r="I293" s="167">
        <f>SUM(I294:I324)</f>
        <v>0</v>
      </c>
      <c r="J293" s="167"/>
      <c r="K293" s="167">
        <f>SUM(K294:K324)</f>
        <v>0</v>
      </c>
      <c r="L293" s="167"/>
      <c r="M293" s="167">
        <f>SUM(M294:M324)</f>
        <v>0</v>
      </c>
      <c r="N293" s="167"/>
      <c r="O293" s="167">
        <f>SUM(O294:O324)</f>
        <v>45.12</v>
      </c>
      <c r="P293" s="167"/>
      <c r="Q293" s="167">
        <f>SUM(Q294:Q324)</f>
        <v>0</v>
      </c>
      <c r="R293" s="167"/>
      <c r="S293" s="167"/>
      <c r="T293" s="168"/>
      <c r="U293" s="162"/>
      <c r="V293" s="162">
        <f>SUM(V294:V324)</f>
        <v>212.89000000000001</v>
      </c>
      <c r="W293" s="162"/>
      <c r="X293" s="162"/>
      <c r="AG293" t="s">
        <v>106</v>
      </c>
    </row>
    <row r="294" spans="1:60" ht="22.5" outlineLevel="1" x14ac:dyDescent="0.2">
      <c r="A294" s="169">
        <v>37</v>
      </c>
      <c r="B294" s="170" t="s">
        <v>399</v>
      </c>
      <c r="C294" s="186" t="s">
        <v>400</v>
      </c>
      <c r="D294" s="171" t="s">
        <v>143</v>
      </c>
      <c r="E294" s="172">
        <v>14.54224</v>
      </c>
      <c r="F294" s="173"/>
      <c r="G294" s="174">
        <f>ROUND(E294*F294,2)</f>
        <v>0</v>
      </c>
      <c r="H294" s="173"/>
      <c r="I294" s="174">
        <f>ROUND(E294*H294,2)</f>
        <v>0</v>
      </c>
      <c r="J294" s="173"/>
      <c r="K294" s="174">
        <f>ROUND(E294*J294,2)</f>
        <v>0</v>
      </c>
      <c r="L294" s="174">
        <v>21</v>
      </c>
      <c r="M294" s="174">
        <f>G294*(1+L294/100)</f>
        <v>0</v>
      </c>
      <c r="N294" s="174">
        <v>2.59138</v>
      </c>
      <c r="O294" s="174">
        <f>ROUND(E294*N294,2)</f>
        <v>37.68</v>
      </c>
      <c r="P294" s="174">
        <v>0</v>
      </c>
      <c r="Q294" s="174">
        <f>ROUND(E294*P294,2)</f>
        <v>0</v>
      </c>
      <c r="R294" s="174" t="s">
        <v>401</v>
      </c>
      <c r="S294" s="174" t="s">
        <v>111</v>
      </c>
      <c r="T294" s="175" t="s">
        <v>111</v>
      </c>
      <c r="U294" s="157">
        <v>4.1929999999999996</v>
      </c>
      <c r="V294" s="157">
        <f>ROUND(E294*U294,2)</f>
        <v>60.98</v>
      </c>
      <c r="W294" s="157"/>
      <c r="X294" s="157" t="s">
        <v>112</v>
      </c>
      <c r="Y294" s="148"/>
      <c r="Z294" s="148"/>
      <c r="AA294" s="148"/>
      <c r="AB294" s="148"/>
      <c r="AC294" s="148"/>
      <c r="AD294" s="148"/>
      <c r="AE294" s="148"/>
      <c r="AF294" s="148"/>
      <c r="AG294" s="148" t="s">
        <v>113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22.5" outlineLevel="1" x14ac:dyDescent="0.2">
      <c r="A295" s="155"/>
      <c r="B295" s="156"/>
      <c r="C295" s="253" t="s">
        <v>402</v>
      </c>
      <c r="D295" s="254"/>
      <c r="E295" s="254"/>
      <c r="F295" s="254"/>
      <c r="G295" s="254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115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76" t="str">
        <f>C295</f>
        <v>čistíren odpadních vod (mimo budovy), nádrží, vodojemů, žlabů nebo kanálů, včetně pomocného pracovního lešení o výšce podlahy do 1900 mm a pro zatížení do 1,5 kPa,</v>
      </c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7" t="s">
        <v>403</v>
      </c>
      <c r="D296" s="158"/>
      <c r="E296" s="159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117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87" t="s">
        <v>404</v>
      </c>
      <c r="D297" s="158"/>
      <c r="E297" s="159">
        <v>3.2248000000000001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117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7" t="s">
        <v>405</v>
      </c>
      <c r="D298" s="158"/>
      <c r="E298" s="159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117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7" t="s">
        <v>406</v>
      </c>
      <c r="D299" s="158"/>
      <c r="E299" s="159">
        <v>2.6448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117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7" t="s">
        <v>407</v>
      </c>
      <c r="D300" s="158"/>
      <c r="E300" s="159">
        <v>2.5728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117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7" t="s">
        <v>408</v>
      </c>
      <c r="D301" s="158"/>
      <c r="E301" s="159">
        <v>6.0998400000000004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117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ht="22.5" outlineLevel="1" x14ac:dyDescent="0.2">
      <c r="A302" s="169">
        <v>38</v>
      </c>
      <c r="B302" s="170" t="s">
        <v>409</v>
      </c>
      <c r="C302" s="186" t="s">
        <v>410</v>
      </c>
      <c r="D302" s="171" t="s">
        <v>109</v>
      </c>
      <c r="E302" s="172">
        <v>40.171199999999999</v>
      </c>
      <c r="F302" s="173"/>
      <c r="G302" s="174">
        <f>ROUND(E302*F302,2)</f>
        <v>0</v>
      </c>
      <c r="H302" s="173"/>
      <c r="I302" s="174">
        <f>ROUND(E302*H302,2)</f>
        <v>0</v>
      </c>
      <c r="J302" s="173"/>
      <c r="K302" s="174">
        <f>ROUND(E302*J302,2)</f>
        <v>0</v>
      </c>
      <c r="L302" s="174">
        <v>21</v>
      </c>
      <c r="M302" s="174">
        <f>G302*(1+L302/100)</f>
        <v>0</v>
      </c>
      <c r="N302" s="174">
        <v>3.9309999999999998E-2</v>
      </c>
      <c r="O302" s="174">
        <f>ROUND(E302*N302,2)</f>
        <v>1.58</v>
      </c>
      <c r="P302" s="174">
        <v>0</v>
      </c>
      <c r="Q302" s="174">
        <f>ROUND(E302*P302,2)</f>
        <v>0</v>
      </c>
      <c r="R302" s="174" t="s">
        <v>401</v>
      </c>
      <c r="S302" s="174" t="s">
        <v>111</v>
      </c>
      <c r="T302" s="175" t="s">
        <v>111</v>
      </c>
      <c r="U302" s="157">
        <v>1.98</v>
      </c>
      <c r="V302" s="157">
        <f>ROUND(E302*U302,2)</f>
        <v>79.540000000000006</v>
      </c>
      <c r="W302" s="157"/>
      <c r="X302" s="157" t="s">
        <v>112</v>
      </c>
      <c r="Y302" s="148"/>
      <c r="Z302" s="148"/>
      <c r="AA302" s="148"/>
      <c r="AB302" s="148"/>
      <c r="AC302" s="148"/>
      <c r="AD302" s="148"/>
      <c r="AE302" s="148"/>
      <c r="AF302" s="148"/>
      <c r="AG302" s="148" t="s">
        <v>113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253" t="s">
        <v>411</v>
      </c>
      <c r="D303" s="254"/>
      <c r="E303" s="254"/>
      <c r="F303" s="254"/>
      <c r="G303" s="254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115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257" t="s">
        <v>412</v>
      </c>
      <c r="D304" s="258"/>
      <c r="E304" s="258"/>
      <c r="F304" s="258"/>
      <c r="G304" s="258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115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257" t="s">
        <v>413</v>
      </c>
      <c r="D305" s="258"/>
      <c r="E305" s="258"/>
      <c r="F305" s="258"/>
      <c r="G305" s="258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115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7" t="s">
        <v>414</v>
      </c>
      <c r="D306" s="158"/>
      <c r="E306" s="159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117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7" t="s">
        <v>403</v>
      </c>
      <c r="D307" s="158"/>
      <c r="E307" s="159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117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7" t="s">
        <v>415</v>
      </c>
      <c r="D308" s="158"/>
      <c r="E308" s="159">
        <v>3.3839999999999999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117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87" t="s">
        <v>405</v>
      </c>
      <c r="D309" s="158"/>
      <c r="E309" s="159"/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117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7" t="s">
        <v>416</v>
      </c>
      <c r="D310" s="158"/>
      <c r="E310" s="159">
        <v>2.984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117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7" t="s">
        <v>417</v>
      </c>
      <c r="D311" s="158"/>
      <c r="E311" s="159">
        <v>0.48</v>
      </c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117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7" t="s">
        <v>418</v>
      </c>
      <c r="D312" s="158"/>
      <c r="E312" s="159">
        <v>33.3232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117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ht="22.5" outlineLevel="1" x14ac:dyDescent="0.2">
      <c r="A313" s="169">
        <v>39</v>
      </c>
      <c r="B313" s="170" t="s">
        <v>419</v>
      </c>
      <c r="C313" s="186" t="s">
        <v>420</v>
      </c>
      <c r="D313" s="171" t="s">
        <v>109</v>
      </c>
      <c r="E313" s="172">
        <v>40.171199999999999</v>
      </c>
      <c r="F313" s="173"/>
      <c r="G313" s="174">
        <f>ROUND(E313*F313,2)</f>
        <v>0</v>
      </c>
      <c r="H313" s="173"/>
      <c r="I313" s="174">
        <f>ROUND(E313*H313,2)</f>
        <v>0</v>
      </c>
      <c r="J313" s="173"/>
      <c r="K313" s="174">
        <f>ROUND(E313*J313,2)</f>
        <v>0</v>
      </c>
      <c r="L313" s="174">
        <v>21</v>
      </c>
      <c r="M313" s="174">
        <f>G313*(1+L313/100)</f>
        <v>0</v>
      </c>
      <c r="N313" s="174">
        <v>0</v>
      </c>
      <c r="O313" s="174">
        <f>ROUND(E313*N313,2)</f>
        <v>0</v>
      </c>
      <c r="P313" s="174">
        <v>0</v>
      </c>
      <c r="Q313" s="174">
        <f>ROUND(E313*P313,2)</f>
        <v>0</v>
      </c>
      <c r="R313" s="174" t="s">
        <v>401</v>
      </c>
      <c r="S313" s="174" t="s">
        <v>111</v>
      </c>
      <c r="T313" s="175" t="s">
        <v>111</v>
      </c>
      <c r="U313" s="157">
        <v>0.46600000000000003</v>
      </c>
      <c r="V313" s="157">
        <f>ROUND(E313*U313,2)</f>
        <v>18.72</v>
      </c>
      <c r="W313" s="157"/>
      <c r="X313" s="157" t="s">
        <v>112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113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253" t="s">
        <v>411</v>
      </c>
      <c r="D314" s="254"/>
      <c r="E314" s="254"/>
      <c r="F314" s="254"/>
      <c r="G314" s="254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115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257" t="s">
        <v>412</v>
      </c>
      <c r="D315" s="258"/>
      <c r="E315" s="258"/>
      <c r="F315" s="258"/>
      <c r="G315" s="258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115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257" t="s">
        <v>413</v>
      </c>
      <c r="D316" s="258"/>
      <c r="E316" s="258"/>
      <c r="F316" s="258"/>
      <c r="G316" s="258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115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7" t="s">
        <v>421</v>
      </c>
      <c r="D317" s="158"/>
      <c r="E317" s="159">
        <v>40.171199999999999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117</v>
      </c>
      <c r="AH317" s="148">
        <v>5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69">
        <v>40</v>
      </c>
      <c r="B318" s="170" t="s">
        <v>422</v>
      </c>
      <c r="C318" s="186" t="s">
        <v>423</v>
      </c>
      <c r="D318" s="171" t="s">
        <v>424</v>
      </c>
      <c r="E318" s="172">
        <v>1.89049</v>
      </c>
      <c r="F318" s="173"/>
      <c r="G318" s="174">
        <f>ROUND(E318*F318,2)</f>
        <v>0</v>
      </c>
      <c r="H318" s="173"/>
      <c r="I318" s="174">
        <f>ROUND(E318*H318,2)</f>
        <v>0</v>
      </c>
      <c r="J318" s="173"/>
      <c r="K318" s="174">
        <f>ROUND(E318*J318,2)</f>
        <v>0</v>
      </c>
      <c r="L318" s="174">
        <v>21</v>
      </c>
      <c r="M318" s="174">
        <f>G318*(1+L318/100)</f>
        <v>0</v>
      </c>
      <c r="N318" s="174">
        <v>1.02535</v>
      </c>
      <c r="O318" s="174">
        <f>ROUND(E318*N318,2)</f>
        <v>1.94</v>
      </c>
      <c r="P318" s="174">
        <v>0</v>
      </c>
      <c r="Q318" s="174">
        <f>ROUND(E318*P318,2)</f>
        <v>0</v>
      </c>
      <c r="R318" s="174" t="s">
        <v>401</v>
      </c>
      <c r="S318" s="174" t="s">
        <v>111</v>
      </c>
      <c r="T318" s="175" t="s">
        <v>111</v>
      </c>
      <c r="U318" s="157">
        <v>22.07</v>
      </c>
      <c r="V318" s="157">
        <f>ROUND(E318*U318,2)</f>
        <v>41.72</v>
      </c>
      <c r="W318" s="157"/>
      <c r="X318" s="157" t="s">
        <v>112</v>
      </c>
      <c r="Y318" s="148"/>
      <c r="Z318" s="148"/>
      <c r="AA318" s="148"/>
      <c r="AB318" s="148"/>
      <c r="AC318" s="148"/>
      <c r="AD318" s="148"/>
      <c r="AE318" s="148"/>
      <c r="AF318" s="148"/>
      <c r="AG318" s="148" t="s">
        <v>113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ht="22.5" outlineLevel="1" x14ac:dyDescent="0.2">
      <c r="A319" s="155"/>
      <c r="B319" s="156"/>
      <c r="C319" s="253" t="s">
        <v>425</v>
      </c>
      <c r="D319" s="254"/>
      <c r="E319" s="254"/>
      <c r="F319" s="254"/>
      <c r="G319" s="254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115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76" t="str">
        <f>C319</f>
        <v>čistíren odpadních vod (mimo budovy), nádrží, vodojemů, žlabů nebo kanálů , včetně pomocného pracovního lešení o výšce podlahy do 1900 mm a pro zatížení do 1,5 kPa,</v>
      </c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7" t="s">
        <v>426</v>
      </c>
      <c r="D320" s="158"/>
      <c r="E320" s="159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117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7" t="s">
        <v>427</v>
      </c>
      <c r="D321" s="158"/>
      <c r="E321" s="159">
        <v>1.89049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117</v>
      </c>
      <c r="AH321" s="148">
        <v>5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ht="22.5" outlineLevel="1" x14ac:dyDescent="0.2">
      <c r="A322" s="169">
        <v>41</v>
      </c>
      <c r="B322" s="170" t="s">
        <v>428</v>
      </c>
      <c r="C322" s="186" t="s">
        <v>429</v>
      </c>
      <c r="D322" s="171" t="s">
        <v>109</v>
      </c>
      <c r="E322" s="172">
        <v>4.68</v>
      </c>
      <c r="F322" s="173"/>
      <c r="G322" s="174">
        <f>ROUND(E322*F322,2)</f>
        <v>0</v>
      </c>
      <c r="H322" s="173"/>
      <c r="I322" s="174">
        <f>ROUND(E322*H322,2)</f>
        <v>0</v>
      </c>
      <c r="J322" s="173"/>
      <c r="K322" s="174">
        <f>ROUND(E322*J322,2)</f>
        <v>0</v>
      </c>
      <c r="L322" s="174">
        <v>21</v>
      </c>
      <c r="M322" s="174">
        <f>G322*(1+L322/100)</f>
        <v>0</v>
      </c>
      <c r="N322" s="174">
        <v>0.83692</v>
      </c>
      <c r="O322" s="174">
        <f>ROUND(E322*N322,2)</f>
        <v>3.92</v>
      </c>
      <c r="P322" s="174">
        <v>0</v>
      </c>
      <c r="Q322" s="174">
        <f>ROUND(E322*P322,2)</f>
        <v>0</v>
      </c>
      <c r="R322" s="174" t="s">
        <v>393</v>
      </c>
      <c r="S322" s="174" t="s">
        <v>111</v>
      </c>
      <c r="T322" s="175" t="s">
        <v>111</v>
      </c>
      <c r="U322" s="157">
        <v>2.5500400000000001</v>
      </c>
      <c r="V322" s="157">
        <f>ROUND(E322*U322,2)</f>
        <v>11.93</v>
      </c>
      <c r="W322" s="157"/>
      <c r="X322" s="157" t="s">
        <v>394</v>
      </c>
      <c r="Y322" s="148"/>
      <c r="Z322" s="148"/>
      <c r="AA322" s="148"/>
      <c r="AB322" s="148"/>
      <c r="AC322" s="148"/>
      <c r="AD322" s="148"/>
      <c r="AE322" s="148"/>
      <c r="AF322" s="148"/>
      <c r="AG322" s="148" t="s">
        <v>395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253" t="s">
        <v>430</v>
      </c>
      <c r="D323" s="254"/>
      <c r="E323" s="254"/>
      <c r="F323" s="254"/>
      <c r="G323" s="254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115</v>
      </c>
      <c r="AH323" s="148"/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7" t="s">
        <v>431</v>
      </c>
      <c r="D324" s="158"/>
      <c r="E324" s="159">
        <v>4.68</v>
      </c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117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x14ac:dyDescent="0.2">
      <c r="A325" s="163" t="s">
        <v>105</v>
      </c>
      <c r="B325" s="164" t="s">
        <v>60</v>
      </c>
      <c r="C325" s="185" t="s">
        <v>61</v>
      </c>
      <c r="D325" s="165"/>
      <c r="E325" s="166"/>
      <c r="F325" s="167"/>
      <c r="G325" s="167">
        <f>SUMIF(AG326:AG357,"&lt;&gt;NOR",G326:G357)</f>
        <v>0</v>
      </c>
      <c r="H325" s="167"/>
      <c r="I325" s="167">
        <f>SUM(I326:I357)</f>
        <v>0</v>
      </c>
      <c r="J325" s="167"/>
      <c r="K325" s="167">
        <f>SUM(K326:K357)</f>
        <v>0</v>
      </c>
      <c r="L325" s="167"/>
      <c r="M325" s="167">
        <f>SUM(M326:M357)</f>
        <v>0</v>
      </c>
      <c r="N325" s="167"/>
      <c r="O325" s="167">
        <f>SUM(O326:O357)</f>
        <v>26.1</v>
      </c>
      <c r="P325" s="167"/>
      <c r="Q325" s="167">
        <f>SUM(Q326:Q357)</f>
        <v>0</v>
      </c>
      <c r="R325" s="167"/>
      <c r="S325" s="167"/>
      <c r="T325" s="168"/>
      <c r="U325" s="162"/>
      <c r="V325" s="162">
        <f>SUM(V326:V357)</f>
        <v>37.970000000000006</v>
      </c>
      <c r="W325" s="162"/>
      <c r="X325" s="162"/>
      <c r="AG325" t="s">
        <v>106</v>
      </c>
    </row>
    <row r="326" spans="1:60" outlineLevel="1" x14ac:dyDescent="0.2">
      <c r="A326" s="169">
        <v>42</v>
      </c>
      <c r="B326" s="170" t="s">
        <v>432</v>
      </c>
      <c r="C326" s="186" t="s">
        <v>433</v>
      </c>
      <c r="D326" s="171" t="s">
        <v>143</v>
      </c>
      <c r="E326" s="172">
        <v>21.9878</v>
      </c>
      <c r="F326" s="173"/>
      <c r="G326" s="174">
        <f>ROUND(E326*F326,2)</f>
        <v>0</v>
      </c>
      <c r="H326" s="173"/>
      <c r="I326" s="174">
        <f>ROUND(E326*H326,2)</f>
        <v>0</v>
      </c>
      <c r="J326" s="173"/>
      <c r="K326" s="174">
        <f>ROUND(E326*J326,2)</f>
        <v>0</v>
      </c>
      <c r="L326" s="174">
        <v>21</v>
      </c>
      <c r="M326" s="174">
        <f>G326*(1+L326/100)</f>
        <v>0</v>
      </c>
      <c r="N326" s="174">
        <v>1.1322000000000001</v>
      </c>
      <c r="O326" s="174">
        <f>ROUND(E326*N326,2)</f>
        <v>24.89</v>
      </c>
      <c r="P326" s="174">
        <v>0</v>
      </c>
      <c r="Q326" s="174">
        <f>ROUND(E326*P326,2)</f>
        <v>0</v>
      </c>
      <c r="R326" s="174" t="s">
        <v>434</v>
      </c>
      <c r="S326" s="174" t="s">
        <v>111</v>
      </c>
      <c r="T326" s="175" t="s">
        <v>111</v>
      </c>
      <c r="U326" s="157">
        <v>1.6950000000000001</v>
      </c>
      <c r="V326" s="157">
        <f>ROUND(E326*U326,2)</f>
        <v>37.270000000000003</v>
      </c>
      <c r="W326" s="157"/>
      <c r="X326" s="157" t="s">
        <v>112</v>
      </c>
      <c r="Y326" s="148"/>
      <c r="Z326" s="148"/>
      <c r="AA326" s="148"/>
      <c r="AB326" s="148"/>
      <c r="AC326" s="148"/>
      <c r="AD326" s="148"/>
      <c r="AE326" s="148"/>
      <c r="AF326" s="148"/>
      <c r="AG326" s="148" t="s">
        <v>113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253" t="s">
        <v>435</v>
      </c>
      <c r="D327" s="254"/>
      <c r="E327" s="254"/>
      <c r="F327" s="254"/>
      <c r="G327" s="254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115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7" t="s">
        <v>146</v>
      </c>
      <c r="D328" s="158"/>
      <c r="E328" s="159"/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117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7" t="s">
        <v>436</v>
      </c>
      <c r="D329" s="158"/>
      <c r="E329" s="159">
        <v>2.15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117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7" t="s">
        <v>437</v>
      </c>
      <c r="D330" s="158"/>
      <c r="E330" s="159">
        <v>3.0030000000000001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117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7" t="s">
        <v>149</v>
      </c>
      <c r="D331" s="158"/>
      <c r="E331" s="159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117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7" t="s">
        <v>438</v>
      </c>
      <c r="D332" s="158"/>
      <c r="E332" s="159">
        <v>0.46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117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7" t="s">
        <v>151</v>
      </c>
      <c r="D333" s="158"/>
      <c r="E333" s="159"/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117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7" t="s">
        <v>439</v>
      </c>
      <c r="D334" s="158"/>
      <c r="E334" s="159">
        <v>1.05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117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7" t="s">
        <v>440</v>
      </c>
      <c r="D335" s="158"/>
      <c r="E335" s="159">
        <v>7.6999999999999999E-2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117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7" t="s">
        <v>154</v>
      </c>
      <c r="D336" s="158"/>
      <c r="E336" s="159"/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117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7" t="s">
        <v>441</v>
      </c>
      <c r="D337" s="158"/>
      <c r="E337" s="159">
        <v>0.15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117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7" t="s">
        <v>156</v>
      </c>
      <c r="D338" s="158"/>
      <c r="E338" s="159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117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7" t="s">
        <v>442</v>
      </c>
      <c r="D339" s="158"/>
      <c r="E339" s="159">
        <v>2.37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117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7" t="s">
        <v>158</v>
      </c>
      <c r="D340" s="158"/>
      <c r="E340" s="159"/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117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7" t="s">
        <v>159</v>
      </c>
      <c r="D341" s="158"/>
      <c r="E341" s="159"/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117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7" t="s">
        <v>443</v>
      </c>
      <c r="D342" s="158"/>
      <c r="E342" s="159">
        <v>4.5199999999999996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117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7" t="s">
        <v>444</v>
      </c>
      <c r="D343" s="158"/>
      <c r="E343" s="159">
        <v>4.4329999999999998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117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7" t="s">
        <v>162</v>
      </c>
      <c r="D344" s="158"/>
      <c r="E344" s="159"/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117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7" t="s">
        <v>445</v>
      </c>
      <c r="D345" s="158"/>
      <c r="E345" s="159">
        <v>0.08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117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7" t="s">
        <v>164</v>
      </c>
      <c r="D346" s="158"/>
      <c r="E346" s="159"/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117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7" t="s">
        <v>446</v>
      </c>
      <c r="D347" s="158"/>
      <c r="E347" s="159">
        <v>0.09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117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7" t="s">
        <v>166</v>
      </c>
      <c r="D348" s="158"/>
      <c r="E348" s="159"/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117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7" t="s">
        <v>447</v>
      </c>
      <c r="D349" s="158"/>
      <c r="E349" s="159">
        <v>0.1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117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187" t="s">
        <v>168</v>
      </c>
      <c r="D350" s="158"/>
      <c r="E350" s="159"/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117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7" t="s">
        <v>448</v>
      </c>
      <c r="D351" s="158"/>
      <c r="E351" s="159">
        <v>0.56999999999999995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117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7" t="s">
        <v>158</v>
      </c>
      <c r="D352" s="158"/>
      <c r="E352" s="159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117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7" t="s">
        <v>170</v>
      </c>
      <c r="D353" s="158"/>
      <c r="E353" s="159">
        <v>1.6124000000000001</v>
      </c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117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7" t="s">
        <v>171</v>
      </c>
      <c r="D354" s="158"/>
      <c r="E354" s="159">
        <v>1.3224</v>
      </c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117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ht="22.5" outlineLevel="1" x14ac:dyDescent="0.2">
      <c r="A355" s="169">
        <v>43</v>
      </c>
      <c r="B355" s="170" t="s">
        <v>449</v>
      </c>
      <c r="C355" s="186" t="s">
        <v>450</v>
      </c>
      <c r="D355" s="171" t="s">
        <v>143</v>
      </c>
      <c r="E355" s="172">
        <v>0.48399999999999999</v>
      </c>
      <c r="F355" s="173"/>
      <c r="G355" s="174">
        <f>ROUND(E355*F355,2)</f>
        <v>0</v>
      </c>
      <c r="H355" s="173"/>
      <c r="I355" s="174">
        <f>ROUND(E355*H355,2)</f>
        <v>0</v>
      </c>
      <c r="J355" s="173"/>
      <c r="K355" s="174">
        <f>ROUND(E355*J355,2)</f>
        <v>0</v>
      </c>
      <c r="L355" s="174">
        <v>21</v>
      </c>
      <c r="M355" s="174">
        <f>G355*(1+L355/100)</f>
        <v>0</v>
      </c>
      <c r="N355" s="174">
        <v>2.5</v>
      </c>
      <c r="O355" s="174">
        <f>ROUND(E355*N355,2)</f>
        <v>1.21</v>
      </c>
      <c r="P355" s="174">
        <v>0</v>
      </c>
      <c r="Q355" s="174">
        <f>ROUND(E355*P355,2)</f>
        <v>0</v>
      </c>
      <c r="R355" s="174" t="s">
        <v>434</v>
      </c>
      <c r="S355" s="174" t="s">
        <v>111</v>
      </c>
      <c r="T355" s="175" t="s">
        <v>111</v>
      </c>
      <c r="U355" s="157">
        <v>1.4490000000000001</v>
      </c>
      <c r="V355" s="157">
        <f>ROUND(E355*U355,2)</f>
        <v>0.7</v>
      </c>
      <c r="W355" s="157"/>
      <c r="X355" s="157" t="s">
        <v>112</v>
      </c>
      <c r="Y355" s="148"/>
      <c r="Z355" s="148"/>
      <c r="AA355" s="148"/>
      <c r="AB355" s="148"/>
      <c r="AC355" s="148"/>
      <c r="AD355" s="148"/>
      <c r="AE355" s="148"/>
      <c r="AF355" s="148"/>
      <c r="AG355" s="148" t="s">
        <v>113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253" t="s">
        <v>451</v>
      </c>
      <c r="D356" s="254"/>
      <c r="E356" s="254"/>
      <c r="F356" s="254"/>
      <c r="G356" s="254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115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7" t="s">
        <v>452</v>
      </c>
      <c r="D357" s="158"/>
      <c r="E357" s="159">
        <v>0.48399999999999999</v>
      </c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117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x14ac:dyDescent="0.2">
      <c r="A358" s="163" t="s">
        <v>105</v>
      </c>
      <c r="B358" s="164" t="s">
        <v>62</v>
      </c>
      <c r="C358" s="185" t="s">
        <v>63</v>
      </c>
      <c r="D358" s="165"/>
      <c r="E358" s="166"/>
      <c r="F358" s="167"/>
      <c r="G358" s="167">
        <f>SUMIF(AG359:AG379,"&lt;&gt;NOR",G359:G379)</f>
        <v>0</v>
      </c>
      <c r="H358" s="167"/>
      <c r="I358" s="167">
        <f>SUM(I359:I379)</f>
        <v>0</v>
      </c>
      <c r="J358" s="167"/>
      <c r="K358" s="167">
        <f>SUM(K359:K379)</f>
        <v>0</v>
      </c>
      <c r="L358" s="167"/>
      <c r="M358" s="167">
        <f>SUM(M359:M379)</f>
        <v>0</v>
      </c>
      <c r="N358" s="167"/>
      <c r="O358" s="167">
        <f>SUM(O359:O379)</f>
        <v>29.51</v>
      </c>
      <c r="P358" s="167"/>
      <c r="Q358" s="167">
        <f>SUM(Q359:Q379)</f>
        <v>0</v>
      </c>
      <c r="R358" s="167"/>
      <c r="S358" s="167"/>
      <c r="T358" s="168"/>
      <c r="U358" s="162"/>
      <c r="V358" s="162">
        <f>SUM(V359:V379)</f>
        <v>29.23</v>
      </c>
      <c r="W358" s="162"/>
      <c r="X358" s="162"/>
      <c r="AG358" t="s">
        <v>106</v>
      </c>
    </row>
    <row r="359" spans="1:60" outlineLevel="1" x14ac:dyDescent="0.2">
      <c r="A359" s="169">
        <v>44</v>
      </c>
      <c r="B359" s="170" t="s">
        <v>453</v>
      </c>
      <c r="C359" s="186" t="s">
        <v>454</v>
      </c>
      <c r="D359" s="171" t="s">
        <v>109</v>
      </c>
      <c r="E359" s="172">
        <v>60.78</v>
      </c>
      <c r="F359" s="173"/>
      <c r="G359" s="174">
        <f>ROUND(E359*F359,2)</f>
        <v>0</v>
      </c>
      <c r="H359" s="173"/>
      <c r="I359" s="174">
        <f>ROUND(E359*H359,2)</f>
        <v>0</v>
      </c>
      <c r="J359" s="173"/>
      <c r="K359" s="174">
        <f>ROUND(E359*J359,2)</f>
        <v>0</v>
      </c>
      <c r="L359" s="174">
        <v>21</v>
      </c>
      <c r="M359" s="174">
        <f>G359*(1+L359/100)</f>
        <v>0</v>
      </c>
      <c r="N359" s="174">
        <v>0.25094</v>
      </c>
      <c r="O359" s="174">
        <f>ROUND(E359*N359,2)</f>
        <v>15.25</v>
      </c>
      <c r="P359" s="174">
        <v>0</v>
      </c>
      <c r="Q359" s="174">
        <f>ROUND(E359*P359,2)</f>
        <v>0</v>
      </c>
      <c r="R359" s="174" t="s">
        <v>120</v>
      </c>
      <c r="S359" s="174" t="s">
        <v>111</v>
      </c>
      <c r="T359" s="175" t="s">
        <v>111</v>
      </c>
      <c r="U359" s="157">
        <v>5.0999999999999997E-2</v>
      </c>
      <c r="V359" s="157">
        <f>ROUND(E359*U359,2)</f>
        <v>3.1</v>
      </c>
      <c r="W359" s="157"/>
      <c r="X359" s="157" t="s">
        <v>112</v>
      </c>
      <c r="Y359" s="148"/>
      <c r="Z359" s="148"/>
      <c r="AA359" s="148"/>
      <c r="AB359" s="148"/>
      <c r="AC359" s="148"/>
      <c r="AD359" s="148"/>
      <c r="AE359" s="148"/>
      <c r="AF359" s="148"/>
      <c r="AG359" s="148" t="s">
        <v>113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253" t="s">
        <v>455</v>
      </c>
      <c r="D360" s="254"/>
      <c r="E360" s="254"/>
      <c r="F360" s="254"/>
      <c r="G360" s="254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115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76" t="str">
        <f>C360</f>
        <v>kamenivo hrubé drcené vel. 32 - 63 mm s výplňovým kamenivem (vibrovaný štěrk), s rozprostřením, vlhčením a zhutněním</v>
      </c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7" t="s">
        <v>456</v>
      </c>
      <c r="D361" s="158"/>
      <c r="E361" s="159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117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7" t="s">
        <v>457</v>
      </c>
      <c r="D362" s="158"/>
      <c r="E362" s="159">
        <v>45.78</v>
      </c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117</v>
      </c>
      <c r="AH362" s="148">
        <v>5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7" t="s">
        <v>458</v>
      </c>
      <c r="D363" s="158"/>
      <c r="E363" s="159">
        <v>15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117</v>
      </c>
      <c r="AH363" s="148">
        <v>5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69">
        <v>45</v>
      </c>
      <c r="B364" s="170" t="s">
        <v>459</v>
      </c>
      <c r="C364" s="186" t="s">
        <v>460</v>
      </c>
      <c r="D364" s="171" t="s">
        <v>109</v>
      </c>
      <c r="E364" s="172">
        <v>45.78</v>
      </c>
      <c r="F364" s="173"/>
      <c r="G364" s="174">
        <f>ROUND(E364*F364,2)</f>
        <v>0</v>
      </c>
      <c r="H364" s="173"/>
      <c r="I364" s="174">
        <f>ROUND(E364*H364,2)</f>
        <v>0</v>
      </c>
      <c r="J364" s="173"/>
      <c r="K364" s="174">
        <f>ROUND(E364*J364,2)</f>
        <v>0</v>
      </c>
      <c r="L364" s="174">
        <v>21</v>
      </c>
      <c r="M364" s="174">
        <f>G364*(1+L364/100)</f>
        <v>0</v>
      </c>
      <c r="N364" s="174">
        <v>0.25252000000000002</v>
      </c>
      <c r="O364" s="174">
        <f>ROUND(E364*N364,2)</f>
        <v>11.56</v>
      </c>
      <c r="P364" s="174">
        <v>0</v>
      </c>
      <c r="Q364" s="174">
        <f>ROUND(E364*P364,2)</f>
        <v>0</v>
      </c>
      <c r="R364" s="174" t="s">
        <v>120</v>
      </c>
      <c r="S364" s="174" t="s">
        <v>111</v>
      </c>
      <c r="T364" s="175" t="s">
        <v>111</v>
      </c>
      <c r="U364" s="157">
        <v>0.38800000000000001</v>
      </c>
      <c r="V364" s="157">
        <f>ROUND(E364*U364,2)</f>
        <v>17.760000000000002</v>
      </c>
      <c r="W364" s="157"/>
      <c r="X364" s="157" t="s">
        <v>112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113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7" t="s">
        <v>130</v>
      </c>
      <c r="D365" s="158"/>
      <c r="E365" s="159"/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117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7" t="s">
        <v>131</v>
      </c>
      <c r="D366" s="158"/>
      <c r="E366" s="159">
        <v>3.52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117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7" t="s">
        <v>132</v>
      </c>
      <c r="D367" s="158"/>
      <c r="E367" s="159">
        <v>3.74</v>
      </c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117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187" t="s">
        <v>133</v>
      </c>
      <c r="D368" s="158"/>
      <c r="E368" s="159">
        <v>10.45</v>
      </c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117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187" t="s">
        <v>134</v>
      </c>
      <c r="D369" s="158"/>
      <c r="E369" s="159">
        <v>6.27</v>
      </c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117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7" t="s">
        <v>135</v>
      </c>
      <c r="D370" s="158"/>
      <c r="E370" s="159">
        <v>21.8</v>
      </c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117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69">
        <v>46</v>
      </c>
      <c r="B371" s="170" t="s">
        <v>461</v>
      </c>
      <c r="C371" s="186" t="s">
        <v>462</v>
      </c>
      <c r="D371" s="171" t="s">
        <v>109</v>
      </c>
      <c r="E371" s="172">
        <v>15</v>
      </c>
      <c r="F371" s="173"/>
      <c r="G371" s="174">
        <f>ROUND(E371*F371,2)</f>
        <v>0</v>
      </c>
      <c r="H371" s="173"/>
      <c r="I371" s="174">
        <f>ROUND(E371*H371,2)</f>
        <v>0</v>
      </c>
      <c r="J371" s="173"/>
      <c r="K371" s="174">
        <f>ROUND(E371*J371,2)</f>
        <v>0</v>
      </c>
      <c r="L371" s="174">
        <v>21</v>
      </c>
      <c r="M371" s="174">
        <f>G371*(1+L371/100)</f>
        <v>0</v>
      </c>
      <c r="N371" s="174">
        <v>7.3899999999999993E-2</v>
      </c>
      <c r="O371" s="174">
        <f>ROUND(E371*N371,2)</f>
        <v>1.1100000000000001</v>
      </c>
      <c r="P371" s="174">
        <v>0</v>
      </c>
      <c r="Q371" s="174">
        <f>ROUND(E371*P371,2)</f>
        <v>0</v>
      </c>
      <c r="R371" s="174" t="s">
        <v>120</v>
      </c>
      <c r="S371" s="174" t="s">
        <v>111</v>
      </c>
      <c r="T371" s="175" t="s">
        <v>111</v>
      </c>
      <c r="U371" s="157">
        <v>0.47799999999999998</v>
      </c>
      <c r="V371" s="157">
        <f>ROUND(E371*U371,2)</f>
        <v>7.17</v>
      </c>
      <c r="W371" s="157"/>
      <c r="X371" s="157" t="s">
        <v>112</v>
      </c>
      <c r="Y371" s="148"/>
      <c r="Z371" s="148"/>
      <c r="AA371" s="148"/>
      <c r="AB371" s="148"/>
      <c r="AC371" s="148"/>
      <c r="AD371" s="148"/>
      <c r="AE371" s="148"/>
      <c r="AF371" s="148"/>
      <c r="AG371" s="148" t="s">
        <v>113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ht="22.5" outlineLevel="1" x14ac:dyDescent="0.2">
      <c r="A372" s="155"/>
      <c r="B372" s="156"/>
      <c r="C372" s="253" t="s">
        <v>463</v>
      </c>
      <c r="D372" s="254"/>
      <c r="E372" s="254"/>
      <c r="F372" s="254"/>
      <c r="G372" s="254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115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76" t="str">
        <f>C372</f>
        <v>s provedením lože z kameniva drceného, s vyplněním spár, s dvojitým hutněním a se smetením přebytečného materiálu na krajnici. S dodáním hmot pro lože a výplň spár.</v>
      </c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187" t="s">
        <v>126</v>
      </c>
      <c r="D373" s="158"/>
      <c r="E373" s="159">
        <v>15</v>
      </c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117</v>
      </c>
      <c r="AH373" s="148">
        <v>5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ht="22.5" outlineLevel="1" x14ac:dyDescent="0.2">
      <c r="A374" s="169">
        <v>47</v>
      </c>
      <c r="B374" s="170" t="s">
        <v>464</v>
      </c>
      <c r="C374" s="186" t="s">
        <v>465</v>
      </c>
      <c r="D374" s="171" t="s">
        <v>138</v>
      </c>
      <c r="E374" s="172">
        <v>8.6</v>
      </c>
      <c r="F374" s="173"/>
      <c r="G374" s="174">
        <f>ROUND(E374*F374,2)</f>
        <v>0</v>
      </c>
      <c r="H374" s="173"/>
      <c r="I374" s="174">
        <f>ROUND(E374*H374,2)</f>
        <v>0</v>
      </c>
      <c r="J374" s="173"/>
      <c r="K374" s="174">
        <f>ROUND(E374*J374,2)</f>
        <v>0</v>
      </c>
      <c r="L374" s="174">
        <v>21</v>
      </c>
      <c r="M374" s="174">
        <f>G374*(1+L374/100)</f>
        <v>0</v>
      </c>
      <c r="N374" s="174">
        <v>0.12472</v>
      </c>
      <c r="O374" s="174">
        <f>ROUND(E374*N374,2)</f>
        <v>1.07</v>
      </c>
      <c r="P374" s="174">
        <v>0</v>
      </c>
      <c r="Q374" s="174">
        <f>ROUND(E374*P374,2)</f>
        <v>0</v>
      </c>
      <c r="R374" s="174" t="s">
        <v>120</v>
      </c>
      <c r="S374" s="174" t="s">
        <v>111</v>
      </c>
      <c r="T374" s="175" t="s">
        <v>111</v>
      </c>
      <c r="U374" s="157">
        <v>0.14000000000000001</v>
      </c>
      <c r="V374" s="157">
        <f>ROUND(E374*U374,2)</f>
        <v>1.2</v>
      </c>
      <c r="W374" s="157"/>
      <c r="X374" s="157" t="s">
        <v>112</v>
      </c>
      <c r="Y374" s="148"/>
      <c r="Z374" s="148"/>
      <c r="AA374" s="148"/>
      <c r="AB374" s="148"/>
      <c r="AC374" s="148"/>
      <c r="AD374" s="148"/>
      <c r="AE374" s="148"/>
      <c r="AF374" s="148"/>
      <c r="AG374" s="148" t="s">
        <v>113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253" t="s">
        <v>466</v>
      </c>
      <c r="D375" s="254"/>
      <c r="E375" s="254"/>
      <c r="F375" s="254"/>
      <c r="G375" s="254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115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7" t="s">
        <v>467</v>
      </c>
      <c r="D376" s="158"/>
      <c r="E376" s="159">
        <v>8.6</v>
      </c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117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69">
        <v>48</v>
      </c>
      <c r="B377" s="170" t="s">
        <v>468</v>
      </c>
      <c r="C377" s="186" t="s">
        <v>469</v>
      </c>
      <c r="D377" s="171" t="s">
        <v>109</v>
      </c>
      <c r="E377" s="172">
        <v>3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21</v>
      </c>
      <c r="M377" s="174">
        <f>G377*(1+L377/100)</f>
        <v>0</v>
      </c>
      <c r="N377" s="174">
        <v>0.17280000000000001</v>
      </c>
      <c r="O377" s="174">
        <f>ROUND(E377*N377,2)</f>
        <v>0.52</v>
      </c>
      <c r="P377" s="174">
        <v>0</v>
      </c>
      <c r="Q377" s="174">
        <f>ROUND(E377*P377,2)</f>
        <v>0</v>
      </c>
      <c r="R377" s="174" t="s">
        <v>470</v>
      </c>
      <c r="S377" s="174" t="s">
        <v>111</v>
      </c>
      <c r="T377" s="175" t="s">
        <v>111</v>
      </c>
      <c r="U377" s="157">
        <v>0</v>
      </c>
      <c r="V377" s="157">
        <f>ROUND(E377*U377,2)</f>
        <v>0</v>
      </c>
      <c r="W377" s="157"/>
      <c r="X377" s="157" t="s">
        <v>471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472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87" t="s">
        <v>473</v>
      </c>
      <c r="D378" s="158"/>
      <c r="E378" s="159"/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117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7" t="s">
        <v>474</v>
      </c>
      <c r="D379" s="158"/>
      <c r="E379" s="159">
        <v>3</v>
      </c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117</v>
      </c>
      <c r="AH379" s="148">
        <v>5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x14ac:dyDescent="0.2">
      <c r="A380" s="163" t="s">
        <v>105</v>
      </c>
      <c r="B380" s="164" t="s">
        <v>64</v>
      </c>
      <c r="C380" s="185" t="s">
        <v>65</v>
      </c>
      <c r="D380" s="165"/>
      <c r="E380" s="166"/>
      <c r="F380" s="167"/>
      <c r="G380" s="167">
        <f>SUMIF(AG381:AG612,"&lt;&gt;NOR",G381:G612)</f>
        <v>0</v>
      </c>
      <c r="H380" s="167"/>
      <c r="I380" s="167">
        <f>SUM(I381:I612)</f>
        <v>0</v>
      </c>
      <c r="J380" s="167"/>
      <c r="K380" s="167">
        <f>SUM(K381:K612)</f>
        <v>0</v>
      </c>
      <c r="L380" s="167"/>
      <c r="M380" s="167">
        <f>SUM(M381:M612)</f>
        <v>0</v>
      </c>
      <c r="N380" s="167"/>
      <c r="O380" s="167">
        <f>SUM(O381:O612)</f>
        <v>1.97</v>
      </c>
      <c r="P380" s="167"/>
      <c r="Q380" s="167">
        <f>SUM(Q381:Q612)</f>
        <v>0</v>
      </c>
      <c r="R380" s="167"/>
      <c r="S380" s="167"/>
      <c r="T380" s="168"/>
      <c r="U380" s="162"/>
      <c r="V380" s="162">
        <f>SUM(V381:V612)</f>
        <v>192.79000000000005</v>
      </c>
      <c r="W380" s="162"/>
      <c r="X380" s="162"/>
      <c r="AG380" t="s">
        <v>106</v>
      </c>
    </row>
    <row r="381" spans="1:60" outlineLevel="1" x14ac:dyDescent="0.2">
      <c r="A381" s="169">
        <v>49</v>
      </c>
      <c r="B381" s="170" t="s">
        <v>475</v>
      </c>
      <c r="C381" s="186" t="s">
        <v>476</v>
      </c>
      <c r="D381" s="171" t="s">
        <v>138</v>
      </c>
      <c r="E381" s="172">
        <v>183.7</v>
      </c>
      <c r="F381" s="173"/>
      <c r="G381" s="174">
        <f>ROUND(E381*F381,2)</f>
        <v>0</v>
      </c>
      <c r="H381" s="173"/>
      <c r="I381" s="174">
        <f>ROUND(E381*H381,2)</f>
        <v>0</v>
      </c>
      <c r="J381" s="173"/>
      <c r="K381" s="174">
        <f>ROUND(E381*J381,2)</f>
        <v>0</v>
      </c>
      <c r="L381" s="174">
        <v>21</v>
      </c>
      <c r="M381" s="174">
        <f>G381*(1+L381/100)</f>
        <v>0</v>
      </c>
      <c r="N381" s="174">
        <v>0</v>
      </c>
      <c r="O381" s="174">
        <f>ROUND(E381*N381,2)</f>
        <v>0</v>
      </c>
      <c r="P381" s="174">
        <v>0</v>
      </c>
      <c r="Q381" s="174">
        <f>ROUND(E381*P381,2)</f>
        <v>0</v>
      </c>
      <c r="R381" s="174" t="s">
        <v>434</v>
      </c>
      <c r="S381" s="174" t="s">
        <v>111</v>
      </c>
      <c r="T381" s="175" t="s">
        <v>111</v>
      </c>
      <c r="U381" s="157">
        <v>6.6000000000000003E-2</v>
      </c>
      <c r="V381" s="157">
        <f>ROUND(E381*U381,2)</f>
        <v>12.12</v>
      </c>
      <c r="W381" s="157"/>
      <c r="X381" s="157" t="s">
        <v>112</v>
      </c>
      <c r="Y381" s="148"/>
      <c r="Z381" s="148"/>
      <c r="AA381" s="148"/>
      <c r="AB381" s="148"/>
      <c r="AC381" s="148"/>
      <c r="AD381" s="148"/>
      <c r="AE381" s="148"/>
      <c r="AF381" s="148"/>
      <c r="AG381" s="148" t="s">
        <v>113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253" t="s">
        <v>477</v>
      </c>
      <c r="D382" s="254"/>
      <c r="E382" s="254"/>
      <c r="F382" s="254"/>
      <c r="G382" s="254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115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55"/>
      <c r="B383" s="156"/>
      <c r="C383" s="187" t="s">
        <v>146</v>
      </c>
      <c r="D383" s="158"/>
      <c r="E383" s="159"/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117</v>
      </c>
      <c r="AH383" s="148">
        <v>0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7" t="s">
        <v>478</v>
      </c>
      <c r="D384" s="158"/>
      <c r="E384" s="159">
        <v>21.5</v>
      </c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117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7" t="s">
        <v>479</v>
      </c>
      <c r="D385" s="158"/>
      <c r="E385" s="159">
        <v>27.3</v>
      </c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117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7" t="s">
        <v>149</v>
      </c>
      <c r="D386" s="158"/>
      <c r="E386" s="159"/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117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7" t="s">
        <v>480</v>
      </c>
      <c r="D387" s="158"/>
      <c r="E387" s="159">
        <v>4.5999999999999996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117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7" t="s">
        <v>151</v>
      </c>
      <c r="D388" s="158"/>
      <c r="E388" s="159"/>
      <c r="F388" s="157"/>
      <c r="G388" s="157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117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87" t="s">
        <v>481</v>
      </c>
      <c r="D389" s="158"/>
      <c r="E389" s="159">
        <v>10.5</v>
      </c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117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7" t="s">
        <v>482</v>
      </c>
      <c r="D390" s="158"/>
      <c r="E390" s="159">
        <v>0.7</v>
      </c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117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7" t="s">
        <v>154</v>
      </c>
      <c r="D391" s="158"/>
      <c r="E391" s="159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117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7" t="s">
        <v>483</v>
      </c>
      <c r="D392" s="158"/>
      <c r="E392" s="159">
        <v>1.5</v>
      </c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117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7" t="s">
        <v>156</v>
      </c>
      <c r="D393" s="158"/>
      <c r="E393" s="159"/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117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7" t="s">
        <v>484</v>
      </c>
      <c r="D394" s="158"/>
      <c r="E394" s="159">
        <v>23.7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117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7" t="s">
        <v>158</v>
      </c>
      <c r="D395" s="158"/>
      <c r="E395" s="159"/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117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7" t="s">
        <v>159</v>
      </c>
      <c r="D396" s="158"/>
      <c r="E396" s="159"/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117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7" t="s">
        <v>485</v>
      </c>
      <c r="D397" s="158"/>
      <c r="E397" s="159">
        <v>45.2</v>
      </c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117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7" t="s">
        <v>486</v>
      </c>
      <c r="D398" s="158"/>
      <c r="E398" s="159">
        <v>40.299999999999997</v>
      </c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117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7" t="s">
        <v>162</v>
      </c>
      <c r="D399" s="158"/>
      <c r="E399" s="159"/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117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7" t="s">
        <v>487</v>
      </c>
      <c r="D400" s="158"/>
      <c r="E400" s="159">
        <v>0.8</v>
      </c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57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117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7" t="s">
        <v>164</v>
      </c>
      <c r="D401" s="158"/>
      <c r="E401" s="159"/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117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7" t="s">
        <v>488</v>
      </c>
      <c r="D402" s="158"/>
      <c r="E402" s="159">
        <v>0.9</v>
      </c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117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7" t="s">
        <v>166</v>
      </c>
      <c r="D403" s="158"/>
      <c r="E403" s="159"/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117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7" t="s">
        <v>489</v>
      </c>
      <c r="D404" s="158"/>
      <c r="E404" s="159">
        <v>1</v>
      </c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117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7" t="s">
        <v>168</v>
      </c>
      <c r="D405" s="158"/>
      <c r="E405" s="159"/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117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7" t="s">
        <v>490</v>
      </c>
      <c r="D406" s="158"/>
      <c r="E406" s="159">
        <v>5.7</v>
      </c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57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117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ht="22.5" outlineLevel="1" x14ac:dyDescent="0.2">
      <c r="A407" s="169">
        <v>50</v>
      </c>
      <c r="B407" s="170" t="s">
        <v>491</v>
      </c>
      <c r="C407" s="186" t="s">
        <v>492</v>
      </c>
      <c r="D407" s="171" t="s">
        <v>320</v>
      </c>
      <c r="E407" s="172">
        <v>14</v>
      </c>
      <c r="F407" s="173"/>
      <c r="G407" s="174">
        <f>ROUND(E407*F407,2)</f>
        <v>0</v>
      </c>
      <c r="H407" s="173"/>
      <c r="I407" s="174">
        <f>ROUND(E407*H407,2)</f>
        <v>0</v>
      </c>
      <c r="J407" s="173"/>
      <c r="K407" s="174">
        <f>ROUND(E407*J407,2)</f>
        <v>0</v>
      </c>
      <c r="L407" s="174">
        <v>21</v>
      </c>
      <c r="M407" s="174">
        <f>G407*(1+L407/100)</f>
        <v>0</v>
      </c>
      <c r="N407" s="174">
        <v>3.0000000000000001E-5</v>
      </c>
      <c r="O407" s="174">
        <f>ROUND(E407*N407,2)</f>
        <v>0</v>
      </c>
      <c r="P407" s="174">
        <v>0</v>
      </c>
      <c r="Q407" s="174">
        <f>ROUND(E407*P407,2)</f>
        <v>0</v>
      </c>
      <c r="R407" s="174" t="s">
        <v>434</v>
      </c>
      <c r="S407" s="174" t="s">
        <v>111</v>
      </c>
      <c r="T407" s="175" t="s">
        <v>111</v>
      </c>
      <c r="U407" s="157">
        <v>0.33</v>
      </c>
      <c r="V407" s="157">
        <f>ROUND(E407*U407,2)</f>
        <v>4.62</v>
      </c>
      <c r="W407" s="157"/>
      <c r="X407" s="157" t="s">
        <v>112</v>
      </c>
      <c r="Y407" s="148"/>
      <c r="Z407" s="148"/>
      <c r="AA407" s="148"/>
      <c r="AB407" s="148"/>
      <c r="AC407" s="148"/>
      <c r="AD407" s="148"/>
      <c r="AE407" s="148"/>
      <c r="AF407" s="148"/>
      <c r="AG407" s="148" t="s">
        <v>113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253" t="s">
        <v>435</v>
      </c>
      <c r="D408" s="254"/>
      <c r="E408" s="254"/>
      <c r="F408" s="254"/>
      <c r="G408" s="254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115</v>
      </c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7" t="s">
        <v>146</v>
      </c>
      <c r="D409" s="158"/>
      <c r="E409" s="159"/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117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7" t="s">
        <v>493</v>
      </c>
      <c r="D410" s="158"/>
      <c r="E410" s="159">
        <v>1</v>
      </c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117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7" t="s">
        <v>149</v>
      </c>
      <c r="D411" s="158"/>
      <c r="E411" s="159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117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7" t="s">
        <v>493</v>
      </c>
      <c r="D412" s="158"/>
      <c r="E412" s="159">
        <v>1</v>
      </c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117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7" t="s">
        <v>151</v>
      </c>
      <c r="D413" s="158"/>
      <c r="E413" s="159"/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117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7" t="s">
        <v>493</v>
      </c>
      <c r="D414" s="158"/>
      <c r="E414" s="159">
        <v>1</v>
      </c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117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7" t="s">
        <v>154</v>
      </c>
      <c r="D415" s="158"/>
      <c r="E415" s="159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117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7" t="s">
        <v>493</v>
      </c>
      <c r="D416" s="158"/>
      <c r="E416" s="159">
        <v>1</v>
      </c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117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7" t="s">
        <v>156</v>
      </c>
      <c r="D417" s="158"/>
      <c r="E417" s="159"/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117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7" t="s">
        <v>494</v>
      </c>
      <c r="D418" s="158"/>
      <c r="E418" s="159">
        <v>2</v>
      </c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57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117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7" t="s">
        <v>158</v>
      </c>
      <c r="D419" s="158"/>
      <c r="E419" s="159"/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57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117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7" t="s">
        <v>159</v>
      </c>
      <c r="D420" s="158"/>
      <c r="E420" s="159"/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117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7" t="s">
        <v>495</v>
      </c>
      <c r="D421" s="158"/>
      <c r="E421" s="159">
        <v>3</v>
      </c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117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7" t="s">
        <v>496</v>
      </c>
      <c r="D422" s="158"/>
      <c r="E422" s="159">
        <v>1</v>
      </c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117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7" t="s">
        <v>162</v>
      </c>
      <c r="D423" s="158"/>
      <c r="E423" s="159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117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7" t="s">
        <v>493</v>
      </c>
      <c r="D424" s="158"/>
      <c r="E424" s="159">
        <v>1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117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7" t="s">
        <v>164</v>
      </c>
      <c r="D425" s="158"/>
      <c r="E425" s="159"/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117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7" t="s">
        <v>493</v>
      </c>
      <c r="D426" s="158"/>
      <c r="E426" s="159">
        <v>1</v>
      </c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117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7" t="s">
        <v>166</v>
      </c>
      <c r="D427" s="158"/>
      <c r="E427" s="159"/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117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7" t="s">
        <v>493</v>
      </c>
      <c r="D428" s="158"/>
      <c r="E428" s="159">
        <v>1</v>
      </c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117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7" t="s">
        <v>168</v>
      </c>
      <c r="D429" s="158"/>
      <c r="E429" s="159"/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117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87" t="s">
        <v>496</v>
      </c>
      <c r="D430" s="158"/>
      <c r="E430" s="159">
        <v>1</v>
      </c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117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ht="22.5" outlineLevel="1" x14ac:dyDescent="0.2">
      <c r="A431" s="169">
        <v>51</v>
      </c>
      <c r="B431" s="170" t="s">
        <v>497</v>
      </c>
      <c r="C431" s="186" t="s">
        <v>498</v>
      </c>
      <c r="D431" s="171" t="s">
        <v>320</v>
      </c>
      <c r="E431" s="172">
        <v>35</v>
      </c>
      <c r="F431" s="173"/>
      <c r="G431" s="174">
        <f>ROUND(E431*F431,2)</f>
        <v>0</v>
      </c>
      <c r="H431" s="173"/>
      <c r="I431" s="174">
        <f>ROUND(E431*H431,2)</f>
        <v>0</v>
      </c>
      <c r="J431" s="173"/>
      <c r="K431" s="174">
        <f>ROUND(E431*J431,2)</f>
        <v>0</v>
      </c>
      <c r="L431" s="174">
        <v>21</v>
      </c>
      <c r="M431" s="174">
        <f>G431*(1+L431/100)</f>
        <v>0</v>
      </c>
      <c r="N431" s="174">
        <v>1.0000000000000001E-5</v>
      </c>
      <c r="O431" s="174">
        <f>ROUND(E431*N431,2)</f>
        <v>0</v>
      </c>
      <c r="P431" s="174">
        <v>0</v>
      </c>
      <c r="Q431" s="174">
        <f>ROUND(E431*P431,2)</f>
        <v>0</v>
      </c>
      <c r="R431" s="174" t="s">
        <v>434</v>
      </c>
      <c r="S431" s="174" t="s">
        <v>111</v>
      </c>
      <c r="T431" s="175" t="s">
        <v>111</v>
      </c>
      <c r="U431" s="157">
        <v>0.17599999999999999</v>
      </c>
      <c r="V431" s="157">
        <f>ROUND(E431*U431,2)</f>
        <v>6.16</v>
      </c>
      <c r="W431" s="157"/>
      <c r="X431" s="157" t="s">
        <v>112</v>
      </c>
      <c r="Y431" s="148"/>
      <c r="Z431" s="148"/>
      <c r="AA431" s="148"/>
      <c r="AB431" s="148"/>
      <c r="AC431" s="148"/>
      <c r="AD431" s="148"/>
      <c r="AE431" s="148"/>
      <c r="AF431" s="148"/>
      <c r="AG431" s="148" t="s">
        <v>113</v>
      </c>
      <c r="AH431" s="148"/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253" t="s">
        <v>435</v>
      </c>
      <c r="D432" s="254"/>
      <c r="E432" s="254"/>
      <c r="F432" s="254"/>
      <c r="G432" s="254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115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7" t="s">
        <v>146</v>
      </c>
      <c r="D433" s="158"/>
      <c r="E433" s="159"/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117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7" t="s">
        <v>499</v>
      </c>
      <c r="D434" s="158"/>
      <c r="E434" s="159">
        <v>3</v>
      </c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117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7" t="s">
        <v>500</v>
      </c>
      <c r="D435" s="158"/>
      <c r="E435" s="159">
        <v>1</v>
      </c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117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7" t="s">
        <v>149</v>
      </c>
      <c r="D436" s="158"/>
      <c r="E436" s="159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117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7" t="s">
        <v>499</v>
      </c>
      <c r="D437" s="158"/>
      <c r="E437" s="159">
        <v>3</v>
      </c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117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7" t="s">
        <v>151</v>
      </c>
      <c r="D438" s="158"/>
      <c r="E438" s="159"/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117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7" t="s">
        <v>499</v>
      </c>
      <c r="D439" s="158"/>
      <c r="E439" s="159">
        <v>3</v>
      </c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117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7" t="s">
        <v>501</v>
      </c>
      <c r="D440" s="158"/>
      <c r="E440" s="159">
        <v>1</v>
      </c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117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7" t="s">
        <v>500</v>
      </c>
      <c r="D441" s="158"/>
      <c r="E441" s="159">
        <v>1</v>
      </c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117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7" t="s">
        <v>154</v>
      </c>
      <c r="D442" s="158"/>
      <c r="E442" s="159"/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117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87" t="s">
        <v>499</v>
      </c>
      <c r="D443" s="158"/>
      <c r="E443" s="159">
        <v>3</v>
      </c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117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7" t="s">
        <v>156</v>
      </c>
      <c r="D444" s="158"/>
      <c r="E444" s="159"/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57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117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7" t="s">
        <v>502</v>
      </c>
      <c r="D445" s="158"/>
      <c r="E445" s="159">
        <v>4</v>
      </c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57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117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7" t="s">
        <v>503</v>
      </c>
      <c r="D446" s="158"/>
      <c r="E446" s="159">
        <v>1</v>
      </c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117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87" t="s">
        <v>158</v>
      </c>
      <c r="D447" s="158"/>
      <c r="E447" s="159"/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57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117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7" t="s">
        <v>159</v>
      </c>
      <c r="D448" s="158"/>
      <c r="E448" s="159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117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7" t="s">
        <v>504</v>
      </c>
      <c r="D449" s="158"/>
      <c r="E449" s="159">
        <v>2</v>
      </c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57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117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87" t="s">
        <v>500</v>
      </c>
      <c r="D450" s="158"/>
      <c r="E450" s="159">
        <v>1</v>
      </c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117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7" t="s">
        <v>505</v>
      </c>
      <c r="D451" s="158"/>
      <c r="E451" s="159">
        <v>2</v>
      </c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117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87" t="s">
        <v>506</v>
      </c>
      <c r="D452" s="158"/>
      <c r="E452" s="159">
        <v>1</v>
      </c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117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7" t="s">
        <v>162</v>
      </c>
      <c r="D453" s="158"/>
      <c r="E453" s="159"/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117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7" t="s">
        <v>504</v>
      </c>
      <c r="D454" s="158"/>
      <c r="E454" s="159">
        <v>2</v>
      </c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117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7" t="s">
        <v>164</v>
      </c>
      <c r="D455" s="158"/>
      <c r="E455" s="159"/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117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7" t="s">
        <v>504</v>
      </c>
      <c r="D456" s="158"/>
      <c r="E456" s="159">
        <v>2</v>
      </c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57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117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7" t="s">
        <v>166</v>
      </c>
      <c r="D457" s="158"/>
      <c r="E457" s="159"/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57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117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87" t="s">
        <v>504</v>
      </c>
      <c r="D458" s="158"/>
      <c r="E458" s="159">
        <v>2</v>
      </c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57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117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7" t="s">
        <v>168</v>
      </c>
      <c r="D459" s="158"/>
      <c r="E459" s="159"/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117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7" t="s">
        <v>499</v>
      </c>
      <c r="D460" s="158"/>
      <c r="E460" s="159">
        <v>3</v>
      </c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117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ht="22.5" outlineLevel="1" x14ac:dyDescent="0.2">
      <c r="A461" s="169">
        <v>52</v>
      </c>
      <c r="B461" s="170" t="s">
        <v>507</v>
      </c>
      <c r="C461" s="186" t="s">
        <v>508</v>
      </c>
      <c r="D461" s="171" t="s">
        <v>320</v>
      </c>
      <c r="E461" s="172">
        <v>1</v>
      </c>
      <c r="F461" s="173"/>
      <c r="G461" s="174">
        <f>ROUND(E461*F461,2)</f>
        <v>0</v>
      </c>
      <c r="H461" s="173"/>
      <c r="I461" s="174">
        <f>ROUND(E461*H461,2)</f>
        <v>0</v>
      </c>
      <c r="J461" s="173"/>
      <c r="K461" s="174">
        <f>ROUND(E461*J461,2)</f>
        <v>0</v>
      </c>
      <c r="L461" s="174">
        <v>21</v>
      </c>
      <c r="M461" s="174">
        <f>G461*(1+L461/100)</f>
        <v>0</v>
      </c>
      <c r="N461" s="174">
        <v>1.435E-2</v>
      </c>
      <c r="O461" s="174">
        <f>ROUND(E461*N461,2)</f>
        <v>0.01</v>
      </c>
      <c r="P461" s="174">
        <v>0</v>
      </c>
      <c r="Q461" s="174">
        <f>ROUND(E461*P461,2)</f>
        <v>0</v>
      </c>
      <c r="R461" s="174" t="s">
        <v>434</v>
      </c>
      <c r="S461" s="174" t="s">
        <v>111</v>
      </c>
      <c r="T461" s="175" t="s">
        <v>111</v>
      </c>
      <c r="U461" s="157">
        <v>1.337</v>
      </c>
      <c r="V461" s="157">
        <f>ROUND(E461*U461,2)</f>
        <v>1.34</v>
      </c>
      <c r="W461" s="157"/>
      <c r="X461" s="157" t="s">
        <v>112</v>
      </c>
      <c r="Y461" s="148"/>
      <c r="Z461" s="148"/>
      <c r="AA461" s="148"/>
      <c r="AB461" s="148"/>
      <c r="AC461" s="148"/>
      <c r="AD461" s="148"/>
      <c r="AE461" s="148"/>
      <c r="AF461" s="148"/>
      <c r="AG461" s="148" t="s">
        <v>113</v>
      </c>
      <c r="AH461" s="148"/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253" t="s">
        <v>509</v>
      </c>
      <c r="D462" s="254"/>
      <c r="E462" s="254"/>
      <c r="F462" s="254"/>
      <c r="G462" s="254"/>
      <c r="H462" s="157"/>
      <c r="I462" s="157"/>
      <c r="J462" s="157"/>
      <c r="K462" s="157"/>
      <c r="L462" s="157"/>
      <c r="M462" s="157"/>
      <c r="N462" s="157"/>
      <c r="O462" s="157"/>
      <c r="P462" s="157"/>
      <c r="Q462" s="157"/>
      <c r="R462" s="157"/>
      <c r="S462" s="157"/>
      <c r="T462" s="157"/>
      <c r="U462" s="157"/>
      <c r="V462" s="157"/>
      <c r="W462" s="157"/>
      <c r="X462" s="157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115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7" t="s">
        <v>510</v>
      </c>
      <c r="D463" s="158"/>
      <c r="E463" s="159">
        <v>1</v>
      </c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117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ht="22.5" outlineLevel="1" x14ac:dyDescent="0.2">
      <c r="A464" s="169">
        <v>53</v>
      </c>
      <c r="B464" s="170" t="s">
        <v>511</v>
      </c>
      <c r="C464" s="186" t="s">
        <v>512</v>
      </c>
      <c r="D464" s="171" t="s">
        <v>138</v>
      </c>
      <c r="E464" s="172">
        <v>183.7</v>
      </c>
      <c r="F464" s="173"/>
      <c r="G464" s="174">
        <f>ROUND(E464*F464,2)</f>
        <v>0</v>
      </c>
      <c r="H464" s="173"/>
      <c r="I464" s="174">
        <f>ROUND(E464*H464,2)</f>
        <v>0</v>
      </c>
      <c r="J464" s="173"/>
      <c r="K464" s="174">
        <f>ROUND(E464*J464,2)</f>
        <v>0</v>
      </c>
      <c r="L464" s="174">
        <v>21</v>
      </c>
      <c r="M464" s="174">
        <f>G464*(1+L464/100)</f>
        <v>0</v>
      </c>
      <c r="N464" s="174">
        <v>0</v>
      </c>
      <c r="O464" s="174">
        <f>ROUND(E464*N464,2)</f>
        <v>0</v>
      </c>
      <c r="P464" s="174">
        <v>0</v>
      </c>
      <c r="Q464" s="174">
        <f>ROUND(E464*P464,2)</f>
        <v>0</v>
      </c>
      <c r="R464" s="174" t="s">
        <v>434</v>
      </c>
      <c r="S464" s="174" t="s">
        <v>111</v>
      </c>
      <c r="T464" s="175" t="s">
        <v>111</v>
      </c>
      <c r="U464" s="157">
        <v>5.8999999999999997E-2</v>
      </c>
      <c r="V464" s="157">
        <f>ROUND(E464*U464,2)</f>
        <v>10.84</v>
      </c>
      <c r="W464" s="157"/>
      <c r="X464" s="157" t="s">
        <v>112</v>
      </c>
      <c r="Y464" s="148"/>
      <c r="Z464" s="148"/>
      <c r="AA464" s="148"/>
      <c r="AB464" s="148"/>
      <c r="AC464" s="148"/>
      <c r="AD464" s="148"/>
      <c r="AE464" s="148"/>
      <c r="AF464" s="148"/>
      <c r="AG464" s="148" t="s">
        <v>113</v>
      </c>
      <c r="AH464" s="148"/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253" t="s">
        <v>513</v>
      </c>
      <c r="D465" s="254"/>
      <c r="E465" s="254"/>
      <c r="F465" s="254"/>
      <c r="G465" s="254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115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7" t="s">
        <v>146</v>
      </c>
      <c r="D466" s="158"/>
      <c r="E466" s="159"/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57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117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7" t="s">
        <v>478</v>
      </c>
      <c r="D467" s="158"/>
      <c r="E467" s="159">
        <v>21.5</v>
      </c>
      <c r="F467" s="157"/>
      <c r="G467" s="157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57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117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7" t="s">
        <v>479</v>
      </c>
      <c r="D468" s="158"/>
      <c r="E468" s="159">
        <v>27.3</v>
      </c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57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117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87" t="s">
        <v>149</v>
      </c>
      <c r="D469" s="158"/>
      <c r="E469" s="159"/>
      <c r="F469" s="157"/>
      <c r="G469" s="157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  <c r="S469" s="157"/>
      <c r="T469" s="157"/>
      <c r="U469" s="157"/>
      <c r="V469" s="157"/>
      <c r="W469" s="157"/>
      <c r="X469" s="157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117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7" t="s">
        <v>480</v>
      </c>
      <c r="D470" s="158"/>
      <c r="E470" s="159">
        <v>4.5999999999999996</v>
      </c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57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117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87" t="s">
        <v>151</v>
      </c>
      <c r="D471" s="158"/>
      <c r="E471" s="159"/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117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7" t="s">
        <v>481</v>
      </c>
      <c r="D472" s="158"/>
      <c r="E472" s="159">
        <v>10.5</v>
      </c>
      <c r="F472" s="157"/>
      <c r="G472" s="157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  <c r="S472" s="157"/>
      <c r="T472" s="157"/>
      <c r="U472" s="157"/>
      <c r="V472" s="157"/>
      <c r="W472" s="157"/>
      <c r="X472" s="157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117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7" t="s">
        <v>482</v>
      </c>
      <c r="D473" s="158"/>
      <c r="E473" s="159">
        <v>0.7</v>
      </c>
      <c r="F473" s="157"/>
      <c r="G473" s="157"/>
      <c r="H473" s="157"/>
      <c r="I473" s="157"/>
      <c r="J473" s="157"/>
      <c r="K473" s="157"/>
      <c r="L473" s="157"/>
      <c r="M473" s="157"/>
      <c r="N473" s="157"/>
      <c r="O473" s="157"/>
      <c r="P473" s="157"/>
      <c r="Q473" s="157"/>
      <c r="R473" s="157"/>
      <c r="S473" s="157"/>
      <c r="T473" s="157"/>
      <c r="U473" s="157"/>
      <c r="V473" s="157"/>
      <c r="W473" s="157"/>
      <c r="X473" s="157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117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7" t="s">
        <v>154</v>
      </c>
      <c r="D474" s="158"/>
      <c r="E474" s="159"/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57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117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7" t="s">
        <v>483</v>
      </c>
      <c r="D475" s="158"/>
      <c r="E475" s="159">
        <v>1.5</v>
      </c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57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117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7" t="s">
        <v>156</v>
      </c>
      <c r="D476" s="158"/>
      <c r="E476" s="159"/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57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117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7" t="s">
        <v>484</v>
      </c>
      <c r="D477" s="158"/>
      <c r="E477" s="159">
        <v>23.7</v>
      </c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57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117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87" t="s">
        <v>158</v>
      </c>
      <c r="D478" s="158"/>
      <c r="E478" s="159"/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  <c r="S478" s="157"/>
      <c r="T478" s="157"/>
      <c r="U478" s="157"/>
      <c r="V478" s="157"/>
      <c r="W478" s="157"/>
      <c r="X478" s="157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117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87" t="s">
        <v>159</v>
      </c>
      <c r="D479" s="158"/>
      <c r="E479" s="159"/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57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117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87" t="s">
        <v>485</v>
      </c>
      <c r="D480" s="158"/>
      <c r="E480" s="159">
        <v>45.2</v>
      </c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117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7" t="s">
        <v>486</v>
      </c>
      <c r="D481" s="158"/>
      <c r="E481" s="159">
        <v>40.299999999999997</v>
      </c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57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117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7" t="s">
        <v>162</v>
      </c>
      <c r="D482" s="158"/>
      <c r="E482" s="159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117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87" t="s">
        <v>487</v>
      </c>
      <c r="D483" s="158"/>
      <c r="E483" s="159">
        <v>0.8</v>
      </c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117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87" t="s">
        <v>164</v>
      </c>
      <c r="D484" s="158"/>
      <c r="E484" s="159"/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117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87" t="s">
        <v>488</v>
      </c>
      <c r="D485" s="158"/>
      <c r="E485" s="159">
        <v>0.9</v>
      </c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57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117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87" t="s">
        <v>166</v>
      </c>
      <c r="D486" s="158"/>
      <c r="E486" s="159"/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57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117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87" t="s">
        <v>489</v>
      </c>
      <c r="D487" s="158"/>
      <c r="E487" s="159">
        <v>1</v>
      </c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57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117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87" t="s">
        <v>168</v>
      </c>
      <c r="D488" s="158"/>
      <c r="E488" s="159"/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117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87" t="s">
        <v>490</v>
      </c>
      <c r="D489" s="158"/>
      <c r="E489" s="159">
        <v>5.7</v>
      </c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57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117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ht="33.75" outlineLevel="1" x14ac:dyDescent="0.2">
      <c r="A490" s="169">
        <v>54</v>
      </c>
      <c r="B490" s="170" t="s">
        <v>514</v>
      </c>
      <c r="C490" s="186" t="s">
        <v>515</v>
      </c>
      <c r="D490" s="171" t="s">
        <v>516</v>
      </c>
      <c r="E490" s="172">
        <v>22</v>
      </c>
      <c r="F490" s="173"/>
      <c r="G490" s="174">
        <f>ROUND(E490*F490,2)</f>
        <v>0</v>
      </c>
      <c r="H490" s="173"/>
      <c r="I490" s="174">
        <f>ROUND(E490*H490,2)</f>
        <v>0</v>
      </c>
      <c r="J490" s="173"/>
      <c r="K490" s="174">
        <f>ROUND(E490*J490,2)</f>
        <v>0</v>
      </c>
      <c r="L490" s="174">
        <v>21</v>
      </c>
      <c r="M490" s="174">
        <f>G490*(1+L490/100)</f>
        <v>0</v>
      </c>
      <c r="N490" s="174">
        <v>1.2999999999999999E-4</v>
      </c>
      <c r="O490" s="174">
        <f>ROUND(E490*N490,2)</f>
        <v>0</v>
      </c>
      <c r="P490" s="174">
        <v>0</v>
      </c>
      <c r="Q490" s="174">
        <f>ROUND(E490*P490,2)</f>
        <v>0</v>
      </c>
      <c r="R490" s="174" t="s">
        <v>434</v>
      </c>
      <c r="S490" s="174" t="s">
        <v>111</v>
      </c>
      <c r="T490" s="175" t="s">
        <v>111</v>
      </c>
      <c r="U490" s="157">
        <v>6.2</v>
      </c>
      <c r="V490" s="157">
        <f>ROUND(E490*U490,2)</f>
        <v>136.4</v>
      </c>
      <c r="W490" s="157"/>
      <c r="X490" s="157" t="s">
        <v>112</v>
      </c>
      <c r="Y490" s="148"/>
      <c r="Z490" s="148"/>
      <c r="AA490" s="148"/>
      <c r="AB490" s="148"/>
      <c r="AC490" s="148"/>
      <c r="AD490" s="148"/>
      <c r="AE490" s="148"/>
      <c r="AF490" s="148"/>
      <c r="AG490" s="148" t="s">
        <v>113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/>
      <c r="B491" s="156"/>
      <c r="C491" s="253" t="s">
        <v>513</v>
      </c>
      <c r="D491" s="254"/>
      <c r="E491" s="254"/>
      <c r="F491" s="254"/>
      <c r="G491" s="254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57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115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187" t="s">
        <v>517</v>
      </c>
      <c r="D492" s="158"/>
      <c r="E492" s="159">
        <v>22</v>
      </c>
      <c r="F492" s="157"/>
      <c r="G492" s="157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57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117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69">
        <v>55</v>
      </c>
      <c r="B493" s="170" t="s">
        <v>518</v>
      </c>
      <c r="C493" s="186" t="s">
        <v>519</v>
      </c>
      <c r="D493" s="171" t="s">
        <v>138</v>
      </c>
      <c r="E493" s="172">
        <v>183.7</v>
      </c>
      <c r="F493" s="173"/>
      <c r="G493" s="174">
        <f>ROUND(E493*F493,2)</f>
        <v>0</v>
      </c>
      <c r="H493" s="173"/>
      <c r="I493" s="174">
        <f>ROUND(E493*H493,2)</f>
        <v>0</v>
      </c>
      <c r="J493" s="173"/>
      <c r="K493" s="174">
        <f>ROUND(E493*J493,2)</f>
        <v>0</v>
      </c>
      <c r="L493" s="174">
        <v>21</v>
      </c>
      <c r="M493" s="174">
        <f>G493*(1+L493/100)</f>
        <v>0</v>
      </c>
      <c r="N493" s="174">
        <v>0</v>
      </c>
      <c r="O493" s="174">
        <f>ROUND(E493*N493,2)</f>
        <v>0</v>
      </c>
      <c r="P493" s="174">
        <v>0</v>
      </c>
      <c r="Q493" s="174">
        <f>ROUND(E493*P493,2)</f>
        <v>0</v>
      </c>
      <c r="R493" s="174" t="s">
        <v>434</v>
      </c>
      <c r="S493" s="174" t="s">
        <v>111</v>
      </c>
      <c r="T493" s="175" t="s">
        <v>111</v>
      </c>
      <c r="U493" s="157">
        <v>0.06</v>
      </c>
      <c r="V493" s="157">
        <f>ROUND(E493*U493,2)</f>
        <v>11.02</v>
      </c>
      <c r="W493" s="157"/>
      <c r="X493" s="157" t="s">
        <v>112</v>
      </c>
      <c r="Y493" s="148"/>
      <c r="Z493" s="148"/>
      <c r="AA493" s="148"/>
      <c r="AB493" s="148"/>
      <c r="AC493" s="148"/>
      <c r="AD493" s="148"/>
      <c r="AE493" s="148"/>
      <c r="AF493" s="148"/>
      <c r="AG493" s="148" t="s">
        <v>113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187" t="s">
        <v>520</v>
      </c>
      <c r="D494" s="158"/>
      <c r="E494" s="159">
        <v>183.7</v>
      </c>
      <c r="F494" s="157"/>
      <c r="G494" s="157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  <c r="S494" s="157"/>
      <c r="T494" s="157"/>
      <c r="U494" s="157"/>
      <c r="V494" s="157"/>
      <c r="W494" s="157"/>
      <c r="X494" s="157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117</v>
      </c>
      <c r="AH494" s="148">
        <v>5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69">
        <v>56</v>
      </c>
      <c r="B495" s="170" t="s">
        <v>521</v>
      </c>
      <c r="C495" s="186" t="s">
        <v>522</v>
      </c>
      <c r="D495" s="171" t="s">
        <v>320</v>
      </c>
      <c r="E495" s="172">
        <v>2</v>
      </c>
      <c r="F495" s="173"/>
      <c r="G495" s="174">
        <f>ROUND(E495*F495,2)</f>
        <v>0</v>
      </c>
      <c r="H495" s="173"/>
      <c r="I495" s="174">
        <f>ROUND(E495*H495,2)</f>
        <v>0</v>
      </c>
      <c r="J495" s="173"/>
      <c r="K495" s="174">
        <f>ROUND(E495*J495,2)</f>
        <v>0</v>
      </c>
      <c r="L495" s="174">
        <v>21</v>
      </c>
      <c r="M495" s="174">
        <f>G495*(1+L495/100)</f>
        <v>0</v>
      </c>
      <c r="N495" s="174">
        <v>0</v>
      </c>
      <c r="O495" s="174">
        <f>ROUND(E495*N495,2)</f>
        <v>0</v>
      </c>
      <c r="P495" s="174">
        <v>0</v>
      </c>
      <c r="Q495" s="174">
        <f>ROUND(E495*P495,2)</f>
        <v>0</v>
      </c>
      <c r="R495" s="174" t="s">
        <v>434</v>
      </c>
      <c r="S495" s="174" t="s">
        <v>111</v>
      </c>
      <c r="T495" s="175" t="s">
        <v>111</v>
      </c>
      <c r="U495" s="157">
        <v>0.79</v>
      </c>
      <c r="V495" s="157">
        <f>ROUND(E495*U495,2)</f>
        <v>1.58</v>
      </c>
      <c r="W495" s="157"/>
      <c r="X495" s="157" t="s">
        <v>112</v>
      </c>
      <c r="Y495" s="148"/>
      <c r="Z495" s="148"/>
      <c r="AA495" s="148"/>
      <c r="AB495" s="148"/>
      <c r="AC495" s="148"/>
      <c r="AD495" s="148"/>
      <c r="AE495" s="148"/>
      <c r="AF495" s="148"/>
      <c r="AG495" s="148" t="s">
        <v>144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253" t="s">
        <v>523</v>
      </c>
      <c r="D496" s="254"/>
      <c r="E496" s="254"/>
      <c r="F496" s="254"/>
      <c r="G496" s="254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57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115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187" t="s">
        <v>524</v>
      </c>
      <c r="D497" s="158"/>
      <c r="E497" s="159">
        <v>2</v>
      </c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117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ht="22.5" outlineLevel="1" x14ac:dyDescent="0.2">
      <c r="A498" s="169">
        <v>57</v>
      </c>
      <c r="B498" s="170" t="s">
        <v>525</v>
      </c>
      <c r="C498" s="186" t="s">
        <v>526</v>
      </c>
      <c r="D498" s="171" t="s">
        <v>320</v>
      </c>
      <c r="E498" s="172">
        <v>1</v>
      </c>
      <c r="F498" s="173"/>
      <c r="G498" s="174">
        <f>ROUND(E498*F498,2)</f>
        <v>0</v>
      </c>
      <c r="H498" s="173"/>
      <c r="I498" s="174">
        <f>ROUND(E498*H498,2)</f>
        <v>0</v>
      </c>
      <c r="J498" s="173"/>
      <c r="K498" s="174">
        <f>ROUND(E498*J498,2)</f>
        <v>0</v>
      </c>
      <c r="L498" s="174">
        <v>21</v>
      </c>
      <c r="M498" s="174">
        <f>G498*(1+L498/100)</f>
        <v>0</v>
      </c>
      <c r="N498" s="174">
        <v>0</v>
      </c>
      <c r="O498" s="174">
        <f>ROUND(E498*N498,2)</f>
        <v>0</v>
      </c>
      <c r="P498" s="174">
        <v>0</v>
      </c>
      <c r="Q498" s="174">
        <f>ROUND(E498*P498,2)</f>
        <v>0</v>
      </c>
      <c r="R498" s="174" t="s">
        <v>434</v>
      </c>
      <c r="S498" s="174" t="s">
        <v>111</v>
      </c>
      <c r="T498" s="175" t="s">
        <v>111</v>
      </c>
      <c r="U498" s="157">
        <v>0.9</v>
      </c>
      <c r="V498" s="157">
        <f>ROUND(E498*U498,2)</f>
        <v>0.9</v>
      </c>
      <c r="W498" s="157"/>
      <c r="X498" s="157" t="s">
        <v>112</v>
      </c>
      <c r="Y498" s="148"/>
      <c r="Z498" s="148"/>
      <c r="AA498" s="148"/>
      <c r="AB498" s="148"/>
      <c r="AC498" s="148"/>
      <c r="AD498" s="148"/>
      <c r="AE498" s="148"/>
      <c r="AF498" s="148"/>
      <c r="AG498" s="148" t="s">
        <v>113</v>
      </c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253" t="s">
        <v>523</v>
      </c>
      <c r="D499" s="254"/>
      <c r="E499" s="254"/>
      <c r="F499" s="254"/>
      <c r="G499" s="254"/>
      <c r="H499" s="157"/>
      <c r="I499" s="157"/>
      <c r="J499" s="157"/>
      <c r="K499" s="157"/>
      <c r="L499" s="157"/>
      <c r="M499" s="157"/>
      <c r="N499" s="157"/>
      <c r="O499" s="157"/>
      <c r="P499" s="157"/>
      <c r="Q499" s="157"/>
      <c r="R499" s="157"/>
      <c r="S499" s="157"/>
      <c r="T499" s="157"/>
      <c r="U499" s="157"/>
      <c r="V499" s="157"/>
      <c r="W499" s="157"/>
      <c r="X499" s="157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115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187" t="s">
        <v>527</v>
      </c>
      <c r="D500" s="158"/>
      <c r="E500" s="159">
        <v>1</v>
      </c>
      <c r="F500" s="157"/>
      <c r="G500" s="157"/>
      <c r="H500" s="157"/>
      <c r="I500" s="157"/>
      <c r="J500" s="157"/>
      <c r="K500" s="157"/>
      <c r="L500" s="157"/>
      <c r="M500" s="157"/>
      <c r="N500" s="157"/>
      <c r="O500" s="157"/>
      <c r="P500" s="157"/>
      <c r="Q500" s="157"/>
      <c r="R500" s="157"/>
      <c r="S500" s="157"/>
      <c r="T500" s="157"/>
      <c r="U500" s="157"/>
      <c r="V500" s="157"/>
      <c r="W500" s="157"/>
      <c r="X500" s="157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117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69">
        <v>58</v>
      </c>
      <c r="B501" s="170" t="s">
        <v>528</v>
      </c>
      <c r="C501" s="186" t="s">
        <v>529</v>
      </c>
      <c r="D501" s="171" t="s">
        <v>320</v>
      </c>
      <c r="E501" s="172">
        <v>1</v>
      </c>
      <c r="F501" s="173"/>
      <c r="G501" s="174">
        <f>ROUND(E501*F501,2)</f>
        <v>0</v>
      </c>
      <c r="H501" s="173"/>
      <c r="I501" s="174">
        <f>ROUND(E501*H501,2)</f>
        <v>0</v>
      </c>
      <c r="J501" s="173"/>
      <c r="K501" s="174">
        <f>ROUND(E501*J501,2)</f>
        <v>0</v>
      </c>
      <c r="L501" s="174">
        <v>21</v>
      </c>
      <c r="M501" s="174">
        <f>G501*(1+L501/100)</f>
        <v>0</v>
      </c>
      <c r="N501" s="174">
        <v>7.0200000000000002E-3</v>
      </c>
      <c r="O501" s="174">
        <f>ROUND(E501*N501,2)</f>
        <v>0.01</v>
      </c>
      <c r="P501" s="174">
        <v>0</v>
      </c>
      <c r="Q501" s="174">
        <f>ROUND(E501*P501,2)</f>
        <v>0</v>
      </c>
      <c r="R501" s="174" t="s">
        <v>434</v>
      </c>
      <c r="S501" s="174" t="s">
        <v>111</v>
      </c>
      <c r="T501" s="175" t="s">
        <v>111</v>
      </c>
      <c r="U501" s="157">
        <v>1.0940000000000001</v>
      </c>
      <c r="V501" s="157">
        <f>ROUND(E501*U501,2)</f>
        <v>1.0900000000000001</v>
      </c>
      <c r="W501" s="157"/>
      <c r="X501" s="157" t="s">
        <v>112</v>
      </c>
      <c r="Y501" s="148"/>
      <c r="Z501" s="148"/>
      <c r="AA501" s="148"/>
      <c r="AB501" s="148"/>
      <c r="AC501" s="148"/>
      <c r="AD501" s="148"/>
      <c r="AE501" s="148"/>
      <c r="AF501" s="148"/>
      <c r="AG501" s="148" t="s">
        <v>144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187" t="s">
        <v>527</v>
      </c>
      <c r="D502" s="158"/>
      <c r="E502" s="159">
        <v>1</v>
      </c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117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69">
        <v>59</v>
      </c>
      <c r="B503" s="170" t="s">
        <v>530</v>
      </c>
      <c r="C503" s="186" t="s">
        <v>531</v>
      </c>
      <c r="D503" s="171" t="s">
        <v>320</v>
      </c>
      <c r="E503" s="172">
        <v>1</v>
      </c>
      <c r="F503" s="173"/>
      <c r="G503" s="174">
        <f>ROUND(E503*F503,2)</f>
        <v>0</v>
      </c>
      <c r="H503" s="173"/>
      <c r="I503" s="174">
        <f>ROUND(E503*H503,2)</f>
        <v>0</v>
      </c>
      <c r="J503" s="173"/>
      <c r="K503" s="174">
        <f>ROUND(E503*J503,2)</f>
        <v>0</v>
      </c>
      <c r="L503" s="174">
        <v>21</v>
      </c>
      <c r="M503" s="174">
        <f>G503*(1+L503/100)</f>
        <v>0</v>
      </c>
      <c r="N503" s="174">
        <v>1.435E-2</v>
      </c>
      <c r="O503" s="174">
        <f>ROUND(E503*N503,2)</f>
        <v>0.01</v>
      </c>
      <c r="P503" s="174">
        <v>0</v>
      </c>
      <c r="Q503" s="174">
        <f>ROUND(E503*P503,2)</f>
        <v>0</v>
      </c>
      <c r="R503" s="174"/>
      <c r="S503" s="174" t="s">
        <v>388</v>
      </c>
      <c r="T503" s="175" t="s">
        <v>389</v>
      </c>
      <c r="U503" s="157">
        <v>1.337</v>
      </c>
      <c r="V503" s="157">
        <f>ROUND(E503*U503,2)</f>
        <v>1.34</v>
      </c>
      <c r="W503" s="157"/>
      <c r="X503" s="157" t="s">
        <v>112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113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7" t="s">
        <v>532</v>
      </c>
      <c r="D504" s="158"/>
      <c r="E504" s="159">
        <v>1</v>
      </c>
      <c r="F504" s="157"/>
      <c r="G504" s="157"/>
      <c r="H504" s="157"/>
      <c r="I504" s="157"/>
      <c r="J504" s="157"/>
      <c r="K504" s="157"/>
      <c r="L504" s="157"/>
      <c r="M504" s="157"/>
      <c r="N504" s="157"/>
      <c r="O504" s="157"/>
      <c r="P504" s="157"/>
      <c r="Q504" s="157"/>
      <c r="R504" s="157"/>
      <c r="S504" s="157"/>
      <c r="T504" s="157"/>
      <c r="U504" s="157"/>
      <c r="V504" s="157"/>
      <c r="W504" s="157"/>
      <c r="X504" s="157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117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ht="22.5" outlineLevel="1" x14ac:dyDescent="0.2">
      <c r="A505" s="169">
        <v>60</v>
      </c>
      <c r="B505" s="170" t="s">
        <v>533</v>
      </c>
      <c r="C505" s="186" t="s">
        <v>534</v>
      </c>
      <c r="D505" s="171" t="s">
        <v>535</v>
      </c>
      <c r="E505" s="172">
        <v>1</v>
      </c>
      <c r="F505" s="173"/>
      <c r="G505" s="174">
        <f>ROUND(E505*F505,2)</f>
        <v>0</v>
      </c>
      <c r="H505" s="173"/>
      <c r="I505" s="174">
        <f>ROUND(E505*H505,2)</f>
        <v>0</v>
      </c>
      <c r="J505" s="173"/>
      <c r="K505" s="174">
        <f>ROUND(E505*J505,2)</f>
        <v>0</v>
      </c>
      <c r="L505" s="174">
        <v>21</v>
      </c>
      <c r="M505" s="174">
        <f>G505*(1+L505/100)</f>
        <v>0</v>
      </c>
      <c r="N505" s="174">
        <v>0</v>
      </c>
      <c r="O505" s="174">
        <f>ROUND(E505*N505,2)</f>
        <v>0</v>
      </c>
      <c r="P505" s="174">
        <v>0</v>
      </c>
      <c r="Q505" s="174">
        <f>ROUND(E505*P505,2)</f>
        <v>0</v>
      </c>
      <c r="R505" s="174"/>
      <c r="S505" s="174" t="s">
        <v>388</v>
      </c>
      <c r="T505" s="175" t="s">
        <v>389</v>
      </c>
      <c r="U505" s="157">
        <v>0</v>
      </c>
      <c r="V505" s="157">
        <f>ROUND(E505*U505,2)</f>
        <v>0</v>
      </c>
      <c r="W505" s="157"/>
      <c r="X505" s="157" t="s">
        <v>112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113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7" t="s">
        <v>536</v>
      </c>
      <c r="D506" s="158"/>
      <c r="E506" s="159">
        <v>1</v>
      </c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117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ht="22.5" outlineLevel="1" x14ac:dyDescent="0.2">
      <c r="A507" s="169">
        <v>61</v>
      </c>
      <c r="B507" s="170" t="s">
        <v>537</v>
      </c>
      <c r="C507" s="186" t="s">
        <v>534</v>
      </c>
      <c r="D507" s="171" t="s">
        <v>535</v>
      </c>
      <c r="E507" s="172">
        <v>1</v>
      </c>
      <c r="F507" s="173"/>
      <c r="G507" s="174">
        <f>ROUND(E507*F507,2)</f>
        <v>0</v>
      </c>
      <c r="H507" s="173"/>
      <c r="I507" s="174">
        <f>ROUND(E507*H507,2)</f>
        <v>0</v>
      </c>
      <c r="J507" s="173"/>
      <c r="K507" s="174">
        <f>ROUND(E507*J507,2)</f>
        <v>0</v>
      </c>
      <c r="L507" s="174">
        <v>21</v>
      </c>
      <c r="M507" s="174">
        <f>G507*(1+L507/100)</f>
        <v>0</v>
      </c>
      <c r="N507" s="174">
        <v>0</v>
      </c>
      <c r="O507" s="174">
        <f>ROUND(E507*N507,2)</f>
        <v>0</v>
      </c>
      <c r="P507" s="174">
        <v>0</v>
      </c>
      <c r="Q507" s="174">
        <f>ROUND(E507*P507,2)</f>
        <v>0</v>
      </c>
      <c r="R507" s="174"/>
      <c r="S507" s="174" t="s">
        <v>388</v>
      </c>
      <c r="T507" s="175" t="s">
        <v>389</v>
      </c>
      <c r="U507" s="157">
        <v>0</v>
      </c>
      <c r="V507" s="157">
        <f>ROUND(E507*U507,2)</f>
        <v>0</v>
      </c>
      <c r="W507" s="157"/>
      <c r="X507" s="157" t="s">
        <v>112</v>
      </c>
      <c r="Y507" s="148"/>
      <c r="Z507" s="148"/>
      <c r="AA507" s="148"/>
      <c r="AB507" s="148"/>
      <c r="AC507" s="148"/>
      <c r="AD507" s="148"/>
      <c r="AE507" s="148"/>
      <c r="AF507" s="148"/>
      <c r="AG507" s="148" t="s">
        <v>113</v>
      </c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87" t="s">
        <v>538</v>
      </c>
      <c r="D508" s="158"/>
      <c r="E508" s="159">
        <v>1</v>
      </c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117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ht="22.5" outlineLevel="1" x14ac:dyDescent="0.2">
      <c r="A509" s="169">
        <v>62</v>
      </c>
      <c r="B509" s="170" t="s">
        <v>539</v>
      </c>
      <c r="C509" s="186" t="s">
        <v>540</v>
      </c>
      <c r="D509" s="171" t="s">
        <v>320</v>
      </c>
      <c r="E509" s="172">
        <v>2</v>
      </c>
      <c r="F509" s="173"/>
      <c r="G509" s="174">
        <f>ROUND(E509*F509,2)</f>
        <v>0</v>
      </c>
      <c r="H509" s="173"/>
      <c r="I509" s="174">
        <f>ROUND(E509*H509,2)</f>
        <v>0</v>
      </c>
      <c r="J509" s="173"/>
      <c r="K509" s="174">
        <f>ROUND(E509*J509,2)</f>
        <v>0</v>
      </c>
      <c r="L509" s="174">
        <v>21</v>
      </c>
      <c r="M509" s="174">
        <f>G509*(1+L509/100)</f>
        <v>0</v>
      </c>
      <c r="N509" s="174">
        <v>6.0130000000000003E-2</v>
      </c>
      <c r="O509" s="174">
        <f>ROUND(E509*N509,2)</f>
        <v>0.12</v>
      </c>
      <c r="P509" s="174">
        <v>0</v>
      </c>
      <c r="Q509" s="174">
        <f>ROUND(E509*P509,2)</f>
        <v>0</v>
      </c>
      <c r="R509" s="174" t="s">
        <v>393</v>
      </c>
      <c r="S509" s="174" t="s">
        <v>111</v>
      </c>
      <c r="T509" s="175" t="s">
        <v>111</v>
      </c>
      <c r="U509" s="157">
        <v>1.3427100000000001</v>
      </c>
      <c r="V509" s="157">
        <f>ROUND(E509*U509,2)</f>
        <v>2.69</v>
      </c>
      <c r="W509" s="157"/>
      <c r="X509" s="157" t="s">
        <v>394</v>
      </c>
      <c r="Y509" s="148"/>
      <c r="Z509" s="148"/>
      <c r="AA509" s="148"/>
      <c r="AB509" s="148"/>
      <c r="AC509" s="148"/>
      <c r="AD509" s="148"/>
      <c r="AE509" s="148"/>
      <c r="AF509" s="148"/>
      <c r="AG509" s="148" t="s">
        <v>395</v>
      </c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251" t="s">
        <v>541</v>
      </c>
      <c r="D510" s="252"/>
      <c r="E510" s="252"/>
      <c r="F510" s="252"/>
      <c r="G510" s="252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57"/>
      <c r="Y510" s="148"/>
      <c r="Z510" s="148"/>
      <c r="AA510" s="148"/>
      <c r="AB510" s="148"/>
      <c r="AC510" s="148"/>
      <c r="AD510" s="148"/>
      <c r="AE510" s="148"/>
      <c r="AF510" s="148"/>
      <c r="AG510" s="148" t="s">
        <v>331</v>
      </c>
      <c r="AH510" s="148"/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76" t="str">
        <f>C510</f>
        <v>Plastové dno, šachta z korugované trouby, těsnění, šachtová roura teleskopická, rám do teleskopické trouby, poklop litinový.</v>
      </c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87" t="s">
        <v>542</v>
      </c>
      <c r="D511" s="158"/>
      <c r="E511" s="159">
        <v>1</v>
      </c>
      <c r="F511" s="157"/>
      <c r="G511" s="157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  <c r="S511" s="157"/>
      <c r="T511" s="157"/>
      <c r="U511" s="157"/>
      <c r="V511" s="157"/>
      <c r="W511" s="157"/>
      <c r="X511" s="157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117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187" t="s">
        <v>543</v>
      </c>
      <c r="D512" s="158"/>
      <c r="E512" s="159">
        <v>1</v>
      </c>
      <c r="F512" s="157"/>
      <c r="G512" s="157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117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ht="22.5" outlineLevel="1" x14ac:dyDescent="0.2">
      <c r="A513" s="169">
        <v>63</v>
      </c>
      <c r="B513" s="170" t="s">
        <v>544</v>
      </c>
      <c r="C513" s="186" t="s">
        <v>545</v>
      </c>
      <c r="D513" s="171" t="s">
        <v>320</v>
      </c>
      <c r="E513" s="172">
        <v>1</v>
      </c>
      <c r="F513" s="173"/>
      <c r="G513" s="174">
        <f>ROUND(E513*F513,2)</f>
        <v>0</v>
      </c>
      <c r="H513" s="173"/>
      <c r="I513" s="174">
        <f>ROUND(E513*H513,2)</f>
        <v>0</v>
      </c>
      <c r="J513" s="173"/>
      <c r="K513" s="174">
        <f>ROUND(E513*J513,2)</f>
        <v>0</v>
      </c>
      <c r="L513" s="174">
        <v>21</v>
      </c>
      <c r="M513" s="174">
        <f>G513*(1+L513/100)</f>
        <v>0</v>
      </c>
      <c r="N513" s="174">
        <v>6.4920000000000005E-2</v>
      </c>
      <c r="O513" s="174">
        <f>ROUND(E513*N513,2)</f>
        <v>0.06</v>
      </c>
      <c r="P513" s="174">
        <v>0</v>
      </c>
      <c r="Q513" s="174">
        <f>ROUND(E513*P513,2)</f>
        <v>0</v>
      </c>
      <c r="R513" s="174" t="s">
        <v>393</v>
      </c>
      <c r="S513" s="174" t="s">
        <v>111</v>
      </c>
      <c r="T513" s="175" t="s">
        <v>111</v>
      </c>
      <c r="U513" s="157">
        <v>1.34372</v>
      </c>
      <c r="V513" s="157">
        <f>ROUND(E513*U513,2)</f>
        <v>1.34</v>
      </c>
      <c r="W513" s="157"/>
      <c r="X513" s="157" t="s">
        <v>394</v>
      </c>
      <c r="Y513" s="148"/>
      <c r="Z513" s="148"/>
      <c r="AA513" s="148"/>
      <c r="AB513" s="148"/>
      <c r="AC513" s="148"/>
      <c r="AD513" s="148"/>
      <c r="AE513" s="148"/>
      <c r="AF513" s="148"/>
      <c r="AG513" s="148" t="s">
        <v>395</v>
      </c>
      <c r="AH513" s="148"/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251" t="s">
        <v>541</v>
      </c>
      <c r="D514" s="252"/>
      <c r="E514" s="252"/>
      <c r="F514" s="252"/>
      <c r="G514" s="252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57"/>
      <c r="Y514" s="148"/>
      <c r="Z514" s="148"/>
      <c r="AA514" s="148"/>
      <c r="AB514" s="148"/>
      <c r="AC514" s="148"/>
      <c r="AD514" s="148"/>
      <c r="AE514" s="148"/>
      <c r="AF514" s="148"/>
      <c r="AG514" s="148" t="s">
        <v>331</v>
      </c>
      <c r="AH514" s="148"/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76" t="str">
        <f>C514</f>
        <v>Plastové dno, šachta z korugované trouby, těsnění, šachtová roura teleskopická, rám do teleskopické trouby, poklop litinový.</v>
      </c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187" t="s">
        <v>546</v>
      </c>
      <c r="D515" s="158"/>
      <c r="E515" s="159">
        <v>1</v>
      </c>
      <c r="F515" s="157"/>
      <c r="G515" s="157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  <c r="S515" s="157"/>
      <c r="T515" s="157"/>
      <c r="U515" s="157"/>
      <c r="V515" s="157"/>
      <c r="W515" s="157"/>
      <c r="X515" s="157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117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ht="22.5" outlineLevel="1" x14ac:dyDescent="0.2">
      <c r="A516" s="169">
        <v>64</v>
      </c>
      <c r="B516" s="170" t="s">
        <v>547</v>
      </c>
      <c r="C516" s="186" t="s">
        <v>548</v>
      </c>
      <c r="D516" s="171" t="s">
        <v>320</v>
      </c>
      <c r="E516" s="172">
        <v>1</v>
      </c>
      <c r="F516" s="173"/>
      <c r="G516" s="174">
        <f>ROUND(E516*F516,2)</f>
        <v>0</v>
      </c>
      <c r="H516" s="173"/>
      <c r="I516" s="174">
        <f>ROUND(E516*H516,2)</f>
        <v>0</v>
      </c>
      <c r="J516" s="173"/>
      <c r="K516" s="174">
        <f>ROUND(E516*J516,2)</f>
        <v>0</v>
      </c>
      <c r="L516" s="174">
        <v>21</v>
      </c>
      <c r="M516" s="174">
        <f>G516*(1+L516/100)</f>
        <v>0</v>
      </c>
      <c r="N516" s="174">
        <v>7.3130000000000001E-2</v>
      </c>
      <c r="O516" s="174">
        <f>ROUND(E516*N516,2)</f>
        <v>7.0000000000000007E-2</v>
      </c>
      <c r="P516" s="174">
        <v>0</v>
      </c>
      <c r="Q516" s="174">
        <f>ROUND(E516*P516,2)</f>
        <v>0</v>
      </c>
      <c r="R516" s="174" t="s">
        <v>393</v>
      </c>
      <c r="S516" s="174" t="s">
        <v>111</v>
      </c>
      <c r="T516" s="175" t="s">
        <v>111</v>
      </c>
      <c r="U516" s="157">
        <v>1.3454600000000001</v>
      </c>
      <c r="V516" s="157">
        <f>ROUND(E516*U516,2)</f>
        <v>1.35</v>
      </c>
      <c r="W516" s="157"/>
      <c r="X516" s="157" t="s">
        <v>394</v>
      </c>
      <c r="Y516" s="148"/>
      <c r="Z516" s="148"/>
      <c r="AA516" s="148"/>
      <c r="AB516" s="148"/>
      <c r="AC516" s="148"/>
      <c r="AD516" s="148"/>
      <c r="AE516" s="148"/>
      <c r="AF516" s="148"/>
      <c r="AG516" s="148" t="s">
        <v>395</v>
      </c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251" t="s">
        <v>541</v>
      </c>
      <c r="D517" s="252"/>
      <c r="E517" s="252"/>
      <c r="F517" s="252"/>
      <c r="G517" s="252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48"/>
      <c r="Z517" s="148"/>
      <c r="AA517" s="148"/>
      <c r="AB517" s="148"/>
      <c r="AC517" s="148"/>
      <c r="AD517" s="148"/>
      <c r="AE517" s="148"/>
      <c r="AF517" s="148"/>
      <c r="AG517" s="148" t="s">
        <v>331</v>
      </c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76" t="str">
        <f>C517</f>
        <v>Plastové dno, šachta z korugované trouby, těsnění, šachtová roura teleskopická, rám do teleskopické trouby, poklop litinový.</v>
      </c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187" t="s">
        <v>549</v>
      </c>
      <c r="D518" s="158"/>
      <c r="E518" s="159">
        <v>1</v>
      </c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  <c r="S518" s="157"/>
      <c r="T518" s="157"/>
      <c r="U518" s="157"/>
      <c r="V518" s="157"/>
      <c r="W518" s="157"/>
      <c r="X518" s="157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117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ht="22.5" outlineLevel="1" x14ac:dyDescent="0.2">
      <c r="A519" s="169">
        <v>65</v>
      </c>
      <c r="B519" s="170" t="s">
        <v>550</v>
      </c>
      <c r="C519" s="186" t="s">
        <v>551</v>
      </c>
      <c r="D519" s="171" t="s">
        <v>320</v>
      </c>
      <c r="E519" s="172">
        <v>118.86199999999999</v>
      </c>
      <c r="F519" s="173"/>
      <c r="G519" s="174">
        <f>ROUND(E519*F519,2)</f>
        <v>0</v>
      </c>
      <c r="H519" s="173"/>
      <c r="I519" s="174">
        <f>ROUND(E519*H519,2)</f>
        <v>0</v>
      </c>
      <c r="J519" s="173"/>
      <c r="K519" s="174">
        <f>ROUND(E519*J519,2)</f>
        <v>0</v>
      </c>
      <c r="L519" s="174">
        <v>21</v>
      </c>
      <c r="M519" s="174">
        <f>G519*(1+L519/100)</f>
        <v>0</v>
      </c>
      <c r="N519" s="174">
        <v>1.6999999999999999E-3</v>
      </c>
      <c r="O519" s="174">
        <f>ROUND(E519*N519,2)</f>
        <v>0.2</v>
      </c>
      <c r="P519" s="174">
        <v>0</v>
      </c>
      <c r="Q519" s="174">
        <f>ROUND(E519*P519,2)</f>
        <v>0</v>
      </c>
      <c r="R519" s="174" t="s">
        <v>470</v>
      </c>
      <c r="S519" s="174" t="s">
        <v>111</v>
      </c>
      <c r="T519" s="175" t="s">
        <v>111</v>
      </c>
      <c r="U519" s="157">
        <v>0</v>
      </c>
      <c r="V519" s="157">
        <f>ROUND(E519*U519,2)</f>
        <v>0</v>
      </c>
      <c r="W519" s="157"/>
      <c r="X519" s="157" t="s">
        <v>471</v>
      </c>
      <c r="Y519" s="148"/>
      <c r="Z519" s="148"/>
      <c r="AA519" s="148"/>
      <c r="AB519" s="148"/>
      <c r="AC519" s="148"/>
      <c r="AD519" s="148"/>
      <c r="AE519" s="148"/>
      <c r="AF519" s="148"/>
      <c r="AG519" s="148" t="s">
        <v>472</v>
      </c>
      <c r="AH519" s="148"/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8" t="s">
        <v>213</v>
      </c>
      <c r="D520" s="160"/>
      <c r="E520" s="161"/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117</v>
      </c>
      <c r="AH520" s="148"/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9" t="s">
        <v>334</v>
      </c>
      <c r="D521" s="160"/>
      <c r="E521" s="161"/>
      <c r="F521" s="157"/>
      <c r="G521" s="157"/>
      <c r="H521" s="157"/>
      <c r="I521" s="157"/>
      <c r="J521" s="157"/>
      <c r="K521" s="157"/>
      <c r="L521" s="157"/>
      <c r="M521" s="157"/>
      <c r="N521" s="157"/>
      <c r="O521" s="157"/>
      <c r="P521" s="157"/>
      <c r="Q521" s="157"/>
      <c r="R521" s="157"/>
      <c r="S521" s="157"/>
      <c r="T521" s="157"/>
      <c r="U521" s="157"/>
      <c r="V521" s="157"/>
      <c r="W521" s="157"/>
      <c r="X521" s="157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117</v>
      </c>
      <c r="AH521" s="148">
        <v>2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189" t="s">
        <v>552</v>
      </c>
      <c r="D522" s="160"/>
      <c r="E522" s="161">
        <v>21.5</v>
      </c>
      <c r="F522" s="157"/>
      <c r="G522" s="157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  <c r="S522" s="157"/>
      <c r="T522" s="157"/>
      <c r="U522" s="157"/>
      <c r="V522" s="157"/>
      <c r="W522" s="157"/>
      <c r="X522" s="157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117</v>
      </c>
      <c r="AH522" s="148">
        <v>2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189" t="s">
        <v>337</v>
      </c>
      <c r="D523" s="160"/>
      <c r="E523" s="161"/>
      <c r="F523" s="157"/>
      <c r="G523" s="157"/>
      <c r="H523" s="157"/>
      <c r="I523" s="157"/>
      <c r="J523" s="157"/>
      <c r="K523" s="157"/>
      <c r="L523" s="157"/>
      <c r="M523" s="157"/>
      <c r="N523" s="157"/>
      <c r="O523" s="157"/>
      <c r="P523" s="157"/>
      <c r="Q523" s="157"/>
      <c r="R523" s="157"/>
      <c r="S523" s="157"/>
      <c r="T523" s="157"/>
      <c r="U523" s="157"/>
      <c r="V523" s="157"/>
      <c r="W523" s="157"/>
      <c r="X523" s="157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117</v>
      </c>
      <c r="AH523" s="148">
        <v>2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189" t="s">
        <v>553</v>
      </c>
      <c r="D524" s="160"/>
      <c r="E524" s="161">
        <v>4.5999999999999996</v>
      </c>
      <c r="F524" s="157"/>
      <c r="G524" s="157"/>
      <c r="H524" s="157"/>
      <c r="I524" s="157"/>
      <c r="J524" s="157"/>
      <c r="K524" s="157"/>
      <c r="L524" s="157"/>
      <c r="M524" s="157"/>
      <c r="N524" s="157"/>
      <c r="O524" s="157"/>
      <c r="P524" s="157"/>
      <c r="Q524" s="157"/>
      <c r="R524" s="157"/>
      <c r="S524" s="157"/>
      <c r="T524" s="157"/>
      <c r="U524" s="157"/>
      <c r="V524" s="157"/>
      <c r="W524" s="157"/>
      <c r="X524" s="157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117</v>
      </c>
      <c r="AH524" s="148">
        <v>2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55"/>
      <c r="B525" s="156"/>
      <c r="C525" s="189" t="s">
        <v>339</v>
      </c>
      <c r="D525" s="160"/>
      <c r="E525" s="161"/>
      <c r="F525" s="157"/>
      <c r="G525" s="157"/>
      <c r="H525" s="157"/>
      <c r="I525" s="157"/>
      <c r="J525" s="157"/>
      <c r="K525" s="157"/>
      <c r="L525" s="157"/>
      <c r="M525" s="157"/>
      <c r="N525" s="157"/>
      <c r="O525" s="157"/>
      <c r="P525" s="157"/>
      <c r="Q525" s="157"/>
      <c r="R525" s="157"/>
      <c r="S525" s="157"/>
      <c r="T525" s="157"/>
      <c r="U525" s="157"/>
      <c r="V525" s="157"/>
      <c r="W525" s="157"/>
      <c r="X525" s="157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117</v>
      </c>
      <c r="AH525" s="148">
        <v>2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189" t="s">
        <v>554</v>
      </c>
      <c r="D526" s="160"/>
      <c r="E526" s="161">
        <v>10.5</v>
      </c>
      <c r="F526" s="157"/>
      <c r="G526" s="157"/>
      <c r="H526" s="157"/>
      <c r="I526" s="157"/>
      <c r="J526" s="157"/>
      <c r="K526" s="157"/>
      <c r="L526" s="157"/>
      <c r="M526" s="157"/>
      <c r="N526" s="157"/>
      <c r="O526" s="157"/>
      <c r="P526" s="157"/>
      <c r="Q526" s="157"/>
      <c r="R526" s="157"/>
      <c r="S526" s="157"/>
      <c r="T526" s="157"/>
      <c r="U526" s="157"/>
      <c r="V526" s="157"/>
      <c r="W526" s="157"/>
      <c r="X526" s="157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117</v>
      </c>
      <c r="AH526" s="148">
        <v>2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89" t="s">
        <v>342</v>
      </c>
      <c r="D527" s="160"/>
      <c r="E527" s="161"/>
      <c r="F527" s="157"/>
      <c r="G527" s="157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57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117</v>
      </c>
      <c r="AH527" s="148">
        <v>2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/>
      <c r="B528" s="156"/>
      <c r="C528" s="189" t="s">
        <v>555</v>
      </c>
      <c r="D528" s="160"/>
      <c r="E528" s="161">
        <v>1.5</v>
      </c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117</v>
      </c>
      <c r="AH528" s="148">
        <v>2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189" t="s">
        <v>344</v>
      </c>
      <c r="D529" s="160"/>
      <c r="E529" s="161"/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  <c r="S529" s="157"/>
      <c r="T529" s="157"/>
      <c r="U529" s="157"/>
      <c r="V529" s="157"/>
      <c r="W529" s="157"/>
      <c r="X529" s="157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117</v>
      </c>
      <c r="AH529" s="148">
        <v>2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55"/>
      <c r="B530" s="156"/>
      <c r="C530" s="189" t="s">
        <v>556</v>
      </c>
      <c r="D530" s="160"/>
      <c r="E530" s="161">
        <v>23.7</v>
      </c>
      <c r="F530" s="157"/>
      <c r="G530" s="157"/>
      <c r="H530" s="157"/>
      <c r="I530" s="157"/>
      <c r="J530" s="157"/>
      <c r="K530" s="157"/>
      <c r="L530" s="157"/>
      <c r="M530" s="157"/>
      <c r="N530" s="157"/>
      <c r="O530" s="157"/>
      <c r="P530" s="157"/>
      <c r="Q530" s="157"/>
      <c r="R530" s="157"/>
      <c r="S530" s="157"/>
      <c r="T530" s="157"/>
      <c r="U530" s="157"/>
      <c r="V530" s="157"/>
      <c r="W530" s="157"/>
      <c r="X530" s="157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117</v>
      </c>
      <c r="AH530" s="148">
        <v>2</v>
      </c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 x14ac:dyDescent="0.2">
      <c r="A531" s="155"/>
      <c r="B531" s="156"/>
      <c r="C531" s="189" t="s">
        <v>346</v>
      </c>
      <c r="D531" s="160"/>
      <c r="E531" s="161"/>
      <c r="F531" s="157"/>
      <c r="G531" s="157"/>
      <c r="H531" s="157"/>
      <c r="I531" s="157"/>
      <c r="J531" s="157"/>
      <c r="K531" s="157"/>
      <c r="L531" s="157"/>
      <c r="M531" s="157"/>
      <c r="N531" s="157"/>
      <c r="O531" s="157"/>
      <c r="P531" s="157"/>
      <c r="Q531" s="157"/>
      <c r="R531" s="157"/>
      <c r="S531" s="157"/>
      <c r="T531" s="157"/>
      <c r="U531" s="157"/>
      <c r="V531" s="157"/>
      <c r="W531" s="157"/>
      <c r="X531" s="157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117</v>
      </c>
      <c r="AH531" s="148">
        <v>2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55"/>
      <c r="B532" s="156"/>
      <c r="C532" s="189" t="s">
        <v>347</v>
      </c>
      <c r="D532" s="160"/>
      <c r="E532" s="161"/>
      <c r="F532" s="157"/>
      <c r="G532" s="157"/>
      <c r="H532" s="157"/>
      <c r="I532" s="157"/>
      <c r="J532" s="157"/>
      <c r="K532" s="157"/>
      <c r="L532" s="157"/>
      <c r="M532" s="157"/>
      <c r="N532" s="157"/>
      <c r="O532" s="157"/>
      <c r="P532" s="157"/>
      <c r="Q532" s="157"/>
      <c r="R532" s="157"/>
      <c r="S532" s="157"/>
      <c r="T532" s="157"/>
      <c r="U532" s="157"/>
      <c r="V532" s="157"/>
      <c r="W532" s="157"/>
      <c r="X532" s="157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117</v>
      </c>
      <c r="AH532" s="148">
        <v>2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189" t="s">
        <v>557</v>
      </c>
      <c r="D533" s="160"/>
      <c r="E533" s="161">
        <v>45.2</v>
      </c>
      <c r="F533" s="157"/>
      <c r="G533" s="157"/>
      <c r="H533" s="157"/>
      <c r="I533" s="157"/>
      <c r="J533" s="157"/>
      <c r="K533" s="157"/>
      <c r="L533" s="157"/>
      <c r="M533" s="157"/>
      <c r="N533" s="157"/>
      <c r="O533" s="157"/>
      <c r="P533" s="157"/>
      <c r="Q533" s="157"/>
      <c r="R533" s="157"/>
      <c r="S533" s="157"/>
      <c r="T533" s="157"/>
      <c r="U533" s="157"/>
      <c r="V533" s="157"/>
      <c r="W533" s="157"/>
      <c r="X533" s="157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117</v>
      </c>
      <c r="AH533" s="148">
        <v>2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189" t="s">
        <v>350</v>
      </c>
      <c r="D534" s="160"/>
      <c r="E534" s="161"/>
      <c r="F534" s="157"/>
      <c r="G534" s="157"/>
      <c r="H534" s="157"/>
      <c r="I534" s="157"/>
      <c r="J534" s="157"/>
      <c r="K534" s="157"/>
      <c r="L534" s="157"/>
      <c r="M534" s="157"/>
      <c r="N534" s="157"/>
      <c r="O534" s="157"/>
      <c r="P534" s="157"/>
      <c r="Q534" s="157"/>
      <c r="R534" s="157"/>
      <c r="S534" s="157"/>
      <c r="T534" s="157"/>
      <c r="U534" s="157"/>
      <c r="V534" s="157"/>
      <c r="W534" s="157"/>
      <c r="X534" s="157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117</v>
      </c>
      <c r="AH534" s="148">
        <v>2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189" t="s">
        <v>558</v>
      </c>
      <c r="D535" s="160"/>
      <c r="E535" s="161">
        <v>0.8</v>
      </c>
      <c r="F535" s="157"/>
      <c r="G535" s="157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  <c r="S535" s="157"/>
      <c r="T535" s="157"/>
      <c r="U535" s="157"/>
      <c r="V535" s="157"/>
      <c r="W535" s="157"/>
      <c r="X535" s="157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117</v>
      </c>
      <c r="AH535" s="148">
        <v>2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55"/>
      <c r="B536" s="156"/>
      <c r="C536" s="189" t="s">
        <v>352</v>
      </c>
      <c r="D536" s="160"/>
      <c r="E536" s="161"/>
      <c r="F536" s="157"/>
      <c r="G536" s="157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  <c r="S536" s="157"/>
      <c r="T536" s="157"/>
      <c r="U536" s="157"/>
      <c r="V536" s="157"/>
      <c r="W536" s="157"/>
      <c r="X536" s="157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117</v>
      </c>
      <c r="AH536" s="148">
        <v>2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189" t="s">
        <v>559</v>
      </c>
      <c r="D537" s="160"/>
      <c r="E537" s="161">
        <v>0.9</v>
      </c>
      <c r="F537" s="157"/>
      <c r="G537" s="157"/>
      <c r="H537" s="157"/>
      <c r="I537" s="157"/>
      <c r="J537" s="157"/>
      <c r="K537" s="157"/>
      <c r="L537" s="157"/>
      <c r="M537" s="157"/>
      <c r="N537" s="157"/>
      <c r="O537" s="157"/>
      <c r="P537" s="157"/>
      <c r="Q537" s="157"/>
      <c r="R537" s="157"/>
      <c r="S537" s="157"/>
      <c r="T537" s="157"/>
      <c r="U537" s="157"/>
      <c r="V537" s="157"/>
      <c r="W537" s="157"/>
      <c r="X537" s="157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117</v>
      </c>
      <c r="AH537" s="148">
        <v>2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55"/>
      <c r="B538" s="156"/>
      <c r="C538" s="189" t="s">
        <v>354</v>
      </c>
      <c r="D538" s="160"/>
      <c r="E538" s="161"/>
      <c r="F538" s="157"/>
      <c r="G538" s="157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  <c r="S538" s="157"/>
      <c r="T538" s="157"/>
      <c r="U538" s="157"/>
      <c r="V538" s="157"/>
      <c r="W538" s="157"/>
      <c r="X538" s="157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117</v>
      </c>
      <c r="AH538" s="148">
        <v>2</v>
      </c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5"/>
      <c r="B539" s="156"/>
      <c r="C539" s="189" t="s">
        <v>560</v>
      </c>
      <c r="D539" s="160"/>
      <c r="E539" s="161">
        <v>1</v>
      </c>
      <c r="F539" s="157"/>
      <c r="G539" s="157"/>
      <c r="H539" s="157"/>
      <c r="I539" s="157"/>
      <c r="J539" s="157"/>
      <c r="K539" s="157"/>
      <c r="L539" s="157"/>
      <c r="M539" s="157"/>
      <c r="N539" s="157"/>
      <c r="O539" s="157"/>
      <c r="P539" s="157"/>
      <c r="Q539" s="157"/>
      <c r="R539" s="157"/>
      <c r="S539" s="157"/>
      <c r="T539" s="157"/>
      <c r="U539" s="157"/>
      <c r="V539" s="157"/>
      <c r="W539" s="157"/>
      <c r="X539" s="157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117</v>
      </c>
      <c r="AH539" s="148">
        <v>2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/>
      <c r="B540" s="156"/>
      <c r="C540" s="189" t="s">
        <v>356</v>
      </c>
      <c r="D540" s="160"/>
      <c r="E540" s="161"/>
      <c r="F540" s="157"/>
      <c r="G540" s="157"/>
      <c r="H540" s="157"/>
      <c r="I540" s="157"/>
      <c r="J540" s="157"/>
      <c r="K540" s="157"/>
      <c r="L540" s="157"/>
      <c r="M540" s="157"/>
      <c r="N540" s="157"/>
      <c r="O540" s="157"/>
      <c r="P540" s="157"/>
      <c r="Q540" s="157"/>
      <c r="R540" s="157"/>
      <c r="S540" s="157"/>
      <c r="T540" s="157"/>
      <c r="U540" s="157"/>
      <c r="V540" s="157"/>
      <c r="W540" s="157"/>
      <c r="X540" s="157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117</v>
      </c>
      <c r="AH540" s="148">
        <v>2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189" t="s">
        <v>561</v>
      </c>
      <c r="D541" s="160"/>
      <c r="E541" s="161">
        <v>5.7</v>
      </c>
      <c r="F541" s="157"/>
      <c r="G541" s="157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  <c r="S541" s="157"/>
      <c r="T541" s="157"/>
      <c r="U541" s="157"/>
      <c r="V541" s="157"/>
      <c r="W541" s="157"/>
      <c r="X541" s="157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117</v>
      </c>
      <c r="AH541" s="148">
        <v>2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55"/>
      <c r="B542" s="156"/>
      <c r="C542" s="188" t="s">
        <v>216</v>
      </c>
      <c r="D542" s="160"/>
      <c r="E542" s="161"/>
      <c r="F542" s="157"/>
      <c r="G542" s="157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  <c r="S542" s="157"/>
      <c r="T542" s="157"/>
      <c r="U542" s="157"/>
      <c r="V542" s="157"/>
      <c r="W542" s="157"/>
      <c r="X542" s="157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117</v>
      </c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55"/>
      <c r="B543" s="156"/>
      <c r="C543" s="187" t="s">
        <v>562</v>
      </c>
      <c r="D543" s="158"/>
      <c r="E543" s="159">
        <v>118.86199999999999</v>
      </c>
      <c r="F543" s="157"/>
      <c r="G543" s="157"/>
      <c r="H543" s="157"/>
      <c r="I543" s="157"/>
      <c r="J543" s="157"/>
      <c r="K543" s="157"/>
      <c r="L543" s="157"/>
      <c r="M543" s="157"/>
      <c r="N543" s="157"/>
      <c r="O543" s="157"/>
      <c r="P543" s="157"/>
      <c r="Q543" s="157"/>
      <c r="R543" s="157"/>
      <c r="S543" s="157"/>
      <c r="T543" s="157"/>
      <c r="U543" s="157"/>
      <c r="V543" s="157"/>
      <c r="W543" s="157"/>
      <c r="X543" s="157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117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ht="22.5" outlineLevel="1" x14ac:dyDescent="0.2">
      <c r="A544" s="169">
        <v>66</v>
      </c>
      <c r="B544" s="170" t="s">
        <v>563</v>
      </c>
      <c r="C544" s="186" t="s">
        <v>564</v>
      </c>
      <c r="D544" s="171" t="s">
        <v>320</v>
      </c>
      <c r="E544" s="172">
        <v>70.349000000000004</v>
      </c>
      <c r="F544" s="173"/>
      <c r="G544" s="174">
        <f>ROUND(E544*F544,2)</f>
        <v>0</v>
      </c>
      <c r="H544" s="173"/>
      <c r="I544" s="174">
        <f>ROUND(E544*H544,2)</f>
        <v>0</v>
      </c>
      <c r="J544" s="173"/>
      <c r="K544" s="174">
        <f>ROUND(E544*J544,2)</f>
        <v>0</v>
      </c>
      <c r="L544" s="174">
        <v>21</v>
      </c>
      <c r="M544" s="174">
        <f>G544*(1+L544/100)</f>
        <v>0</v>
      </c>
      <c r="N544" s="174">
        <v>2.5999999999999999E-3</v>
      </c>
      <c r="O544" s="174">
        <f>ROUND(E544*N544,2)</f>
        <v>0.18</v>
      </c>
      <c r="P544" s="174">
        <v>0</v>
      </c>
      <c r="Q544" s="174">
        <f>ROUND(E544*P544,2)</f>
        <v>0</v>
      </c>
      <c r="R544" s="174" t="s">
        <v>470</v>
      </c>
      <c r="S544" s="174" t="s">
        <v>111</v>
      </c>
      <c r="T544" s="175" t="s">
        <v>111</v>
      </c>
      <c r="U544" s="157">
        <v>0</v>
      </c>
      <c r="V544" s="157">
        <f>ROUND(E544*U544,2)</f>
        <v>0</v>
      </c>
      <c r="W544" s="157"/>
      <c r="X544" s="157" t="s">
        <v>471</v>
      </c>
      <c r="Y544" s="148"/>
      <c r="Z544" s="148"/>
      <c r="AA544" s="148"/>
      <c r="AB544" s="148"/>
      <c r="AC544" s="148"/>
      <c r="AD544" s="148"/>
      <c r="AE544" s="148"/>
      <c r="AF544" s="148"/>
      <c r="AG544" s="148" t="s">
        <v>472</v>
      </c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55"/>
      <c r="B545" s="156"/>
      <c r="C545" s="188" t="s">
        <v>213</v>
      </c>
      <c r="D545" s="160"/>
      <c r="E545" s="161"/>
      <c r="F545" s="157"/>
      <c r="G545" s="157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  <c r="S545" s="157"/>
      <c r="T545" s="157"/>
      <c r="U545" s="157"/>
      <c r="V545" s="157"/>
      <c r="W545" s="157"/>
      <c r="X545" s="157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117</v>
      </c>
      <c r="AH545" s="148"/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55"/>
      <c r="B546" s="156"/>
      <c r="C546" s="189" t="s">
        <v>334</v>
      </c>
      <c r="D546" s="160"/>
      <c r="E546" s="161"/>
      <c r="F546" s="157"/>
      <c r="G546" s="157"/>
      <c r="H546" s="157"/>
      <c r="I546" s="157"/>
      <c r="J546" s="157"/>
      <c r="K546" s="157"/>
      <c r="L546" s="157"/>
      <c r="M546" s="157"/>
      <c r="N546" s="157"/>
      <c r="O546" s="157"/>
      <c r="P546" s="157"/>
      <c r="Q546" s="157"/>
      <c r="R546" s="157"/>
      <c r="S546" s="157"/>
      <c r="T546" s="157"/>
      <c r="U546" s="157"/>
      <c r="V546" s="157"/>
      <c r="W546" s="157"/>
      <c r="X546" s="157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117</v>
      </c>
      <c r="AH546" s="148">
        <v>2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/>
      <c r="B547" s="156"/>
      <c r="C547" s="189" t="s">
        <v>565</v>
      </c>
      <c r="D547" s="160"/>
      <c r="E547" s="161">
        <v>27.3</v>
      </c>
      <c r="F547" s="157"/>
      <c r="G547" s="157"/>
      <c r="H547" s="157"/>
      <c r="I547" s="157"/>
      <c r="J547" s="157"/>
      <c r="K547" s="157"/>
      <c r="L547" s="157"/>
      <c r="M547" s="157"/>
      <c r="N547" s="157"/>
      <c r="O547" s="157"/>
      <c r="P547" s="157"/>
      <c r="Q547" s="157"/>
      <c r="R547" s="157"/>
      <c r="S547" s="157"/>
      <c r="T547" s="157"/>
      <c r="U547" s="157"/>
      <c r="V547" s="157"/>
      <c r="W547" s="157"/>
      <c r="X547" s="157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117</v>
      </c>
      <c r="AH547" s="148">
        <v>2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 x14ac:dyDescent="0.2">
      <c r="A548" s="155"/>
      <c r="B548" s="156"/>
      <c r="C548" s="189" t="s">
        <v>339</v>
      </c>
      <c r="D548" s="160"/>
      <c r="E548" s="161"/>
      <c r="F548" s="157"/>
      <c r="G548" s="157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7"/>
      <c r="U548" s="157"/>
      <c r="V548" s="157"/>
      <c r="W548" s="157"/>
      <c r="X548" s="157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117</v>
      </c>
      <c r="AH548" s="148">
        <v>2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189" t="s">
        <v>566</v>
      </c>
      <c r="D549" s="160"/>
      <c r="E549" s="161">
        <v>0.7</v>
      </c>
      <c r="F549" s="157"/>
      <c r="G549" s="157"/>
      <c r="H549" s="157"/>
      <c r="I549" s="157"/>
      <c r="J549" s="157"/>
      <c r="K549" s="157"/>
      <c r="L549" s="157"/>
      <c r="M549" s="157"/>
      <c r="N549" s="157"/>
      <c r="O549" s="157"/>
      <c r="P549" s="157"/>
      <c r="Q549" s="157"/>
      <c r="R549" s="157"/>
      <c r="S549" s="157"/>
      <c r="T549" s="157"/>
      <c r="U549" s="157"/>
      <c r="V549" s="157"/>
      <c r="W549" s="157"/>
      <c r="X549" s="157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117</v>
      </c>
      <c r="AH549" s="148">
        <v>2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 x14ac:dyDescent="0.2">
      <c r="A550" s="155"/>
      <c r="B550" s="156"/>
      <c r="C550" s="189" t="s">
        <v>346</v>
      </c>
      <c r="D550" s="160"/>
      <c r="E550" s="161"/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  <c r="S550" s="157"/>
      <c r="T550" s="157"/>
      <c r="U550" s="157"/>
      <c r="V550" s="157"/>
      <c r="W550" s="157"/>
      <c r="X550" s="157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117</v>
      </c>
      <c r="AH550" s="148">
        <v>2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189" t="s">
        <v>347</v>
      </c>
      <c r="D551" s="160"/>
      <c r="E551" s="161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117</v>
      </c>
      <c r="AH551" s="148">
        <v>2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/>
      <c r="B552" s="156"/>
      <c r="C552" s="189" t="s">
        <v>567</v>
      </c>
      <c r="D552" s="160"/>
      <c r="E552" s="161">
        <v>40.299999999999997</v>
      </c>
      <c r="F552" s="157"/>
      <c r="G552" s="157"/>
      <c r="H552" s="157"/>
      <c r="I552" s="157"/>
      <c r="J552" s="157"/>
      <c r="K552" s="157"/>
      <c r="L552" s="157"/>
      <c r="M552" s="157"/>
      <c r="N552" s="157"/>
      <c r="O552" s="157"/>
      <c r="P552" s="157"/>
      <c r="Q552" s="157"/>
      <c r="R552" s="157"/>
      <c r="S552" s="157"/>
      <c r="T552" s="157"/>
      <c r="U552" s="157"/>
      <c r="V552" s="157"/>
      <c r="W552" s="157"/>
      <c r="X552" s="157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117</v>
      </c>
      <c r="AH552" s="148">
        <v>2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188" t="s">
        <v>216</v>
      </c>
      <c r="D553" s="160"/>
      <c r="E553" s="161"/>
      <c r="F553" s="157"/>
      <c r="G553" s="157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  <c r="S553" s="157"/>
      <c r="T553" s="157"/>
      <c r="U553" s="157"/>
      <c r="V553" s="157"/>
      <c r="W553" s="157"/>
      <c r="X553" s="157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117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187" t="s">
        <v>568</v>
      </c>
      <c r="D554" s="158"/>
      <c r="E554" s="159">
        <v>70.349000000000004</v>
      </c>
      <c r="F554" s="157"/>
      <c r="G554" s="157"/>
      <c r="H554" s="157"/>
      <c r="I554" s="157"/>
      <c r="J554" s="157"/>
      <c r="K554" s="157"/>
      <c r="L554" s="157"/>
      <c r="M554" s="157"/>
      <c r="N554" s="157"/>
      <c r="O554" s="157"/>
      <c r="P554" s="157"/>
      <c r="Q554" s="157"/>
      <c r="R554" s="157"/>
      <c r="S554" s="157"/>
      <c r="T554" s="157"/>
      <c r="U554" s="157"/>
      <c r="V554" s="157"/>
      <c r="W554" s="157"/>
      <c r="X554" s="157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117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69">
        <v>67</v>
      </c>
      <c r="B555" s="170" t="s">
        <v>569</v>
      </c>
      <c r="C555" s="186" t="s">
        <v>570</v>
      </c>
      <c r="D555" s="171" t="s">
        <v>320</v>
      </c>
      <c r="E555" s="172">
        <v>1.01</v>
      </c>
      <c r="F555" s="173"/>
      <c r="G555" s="174">
        <f>ROUND(E555*F555,2)</f>
        <v>0</v>
      </c>
      <c r="H555" s="173"/>
      <c r="I555" s="174">
        <f>ROUND(E555*H555,2)</f>
        <v>0</v>
      </c>
      <c r="J555" s="173"/>
      <c r="K555" s="174">
        <f>ROUND(E555*J555,2)</f>
        <v>0</v>
      </c>
      <c r="L555" s="174">
        <v>21</v>
      </c>
      <c r="M555" s="174">
        <f>G555*(1+L555/100)</f>
        <v>0</v>
      </c>
      <c r="N555" s="174">
        <v>2.9E-4</v>
      </c>
      <c r="O555" s="174">
        <f>ROUND(E555*N555,2)</f>
        <v>0</v>
      </c>
      <c r="P555" s="174">
        <v>0</v>
      </c>
      <c r="Q555" s="174">
        <f>ROUND(E555*P555,2)</f>
        <v>0</v>
      </c>
      <c r="R555" s="174" t="s">
        <v>470</v>
      </c>
      <c r="S555" s="174" t="s">
        <v>111</v>
      </c>
      <c r="T555" s="175" t="s">
        <v>111</v>
      </c>
      <c r="U555" s="157">
        <v>0</v>
      </c>
      <c r="V555" s="157">
        <f>ROUND(E555*U555,2)</f>
        <v>0</v>
      </c>
      <c r="W555" s="157"/>
      <c r="X555" s="157" t="s">
        <v>471</v>
      </c>
      <c r="Y555" s="148"/>
      <c r="Z555" s="148"/>
      <c r="AA555" s="148"/>
      <c r="AB555" s="148"/>
      <c r="AC555" s="148"/>
      <c r="AD555" s="148"/>
      <c r="AE555" s="148"/>
      <c r="AF555" s="148"/>
      <c r="AG555" s="148" t="s">
        <v>472</v>
      </c>
      <c r="AH555" s="148"/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55"/>
      <c r="B556" s="156"/>
      <c r="C556" s="187" t="s">
        <v>571</v>
      </c>
      <c r="D556" s="158"/>
      <c r="E556" s="159">
        <v>1.01</v>
      </c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  <c r="S556" s="157"/>
      <c r="T556" s="157"/>
      <c r="U556" s="157"/>
      <c r="V556" s="157"/>
      <c r="W556" s="157"/>
      <c r="X556" s="157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117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69">
        <v>68</v>
      </c>
      <c r="B557" s="170" t="s">
        <v>572</v>
      </c>
      <c r="C557" s="186" t="s">
        <v>573</v>
      </c>
      <c r="D557" s="171" t="s">
        <v>320</v>
      </c>
      <c r="E557" s="172">
        <v>27.27</v>
      </c>
      <c r="F557" s="173"/>
      <c r="G557" s="174">
        <f>ROUND(E557*F557,2)</f>
        <v>0</v>
      </c>
      <c r="H557" s="173"/>
      <c r="I557" s="174">
        <f>ROUND(E557*H557,2)</f>
        <v>0</v>
      </c>
      <c r="J557" s="173"/>
      <c r="K557" s="174">
        <f>ROUND(E557*J557,2)</f>
        <v>0</v>
      </c>
      <c r="L557" s="174">
        <v>21</v>
      </c>
      <c r="M557" s="174">
        <f>G557*(1+L557/100)</f>
        <v>0</v>
      </c>
      <c r="N557" s="174">
        <v>3.8000000000000002E-4</v>
      </c>
      <c r="O557" s="174">
        <f>ROUND(E557*N557,2)</f>
        <v>0.01</v>
      </c>
      <c r="P557" s="174">
        <v>0</v>
      </c>
      <c r="Q557" s="174">
        <f>ROUND(E557*P557,2)</f>
        <v>0</v>
      </c>
      <c r="R557" s="174" t="s">
        <v>470</v>
      </c>
      <c r="S557" s="174" t="s">
        <v>111</v>
      </c>
      <c r="T557" s="175" t="s">
        <v>111</v>
      </c>
      <c r="U557" s="157">
        <v>0</v>
      </c>
      <c r="V557" s="157">
        <f>ROUND(E557*U557,2)</f>
        <v>0</v>
      </c>
      <c r="W557" s="157"/>
      <c r="X557" s="157" t="s">
        <v>471</v>
      </c>
      <c r="Y557" s="148"/>
      <c r="Z557" s="148"/>
      <c r="AA557" s="148"/>
      <c r="AB557" s="148"/>
      <c r="AC557" s="148"/>
      <c r="AD557" s="148"/>
      <c r="AE557" s="148"/>
      <c r="AF557" s="148"/>
      <c r="AG557" s="148" t="s">
        <v>472</v>
      </c>
      <c r="AH557" s="148"/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 x14ac:dyDescent="0.2">
      <c r="A558" s="155"/>
      <c r="B558" s="156"/>
      <c r="C558" s="188" t="s">
        <v>213</v>
      </c>
      <c r="D558" s="160"/>
      <c r="E558" s="161"/>
      <c r="F558" s="157"/>
      <c r="G558" s="157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  <c r="S558" s="157"/>
      <c r="T558" s="157"/>
      <c r="U558" s="157"/>
      <c r="V558" s="157"/>
      <c r="W558" s="157"/>
      <c r="X558" s="157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117</v>
      </c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189" t="s">
        <v>574</v>
      </c>
      <c r="D559" s="160"/>
      <c r="E559" s="161">
        <v>3</v>
      </c>
      <c r="F559" s="157"/>
      <c r="G559" s="157"/>
      <c r="H559" s="157"/>
      <c r="I559" s="157"/>
      <c r="J559" s="157"/>
      <c r="K559" s="157"/>
      <c r="L559" s="157"/>
      <c r="M559" s="157"/>
      <c r="N559" s="157"/>
      <c r="O559" s="157"/>
      <c r="P559" s="157"/>
      <c r="Q559" s="157"/>
      <c r="R559" s="157"/>
      <c r="S559" s="157"/>
      <c r="T559" s="157"/>
      <c r="U559" s="157"/>
      <c r="V559" s="157"/>
      <c r="W559" s="157"/>
      <c r="X559" s="157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117</v>
      </c>
      <c r="AH559" s="148">
        <v>2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55"/>
      <c r="B560" s="156"/>
      <c r="C560" s="189" t="s">
        <v>574</v>
      </c>
      <c r="D560" s="160"/>
      <c r="E560" s="161">
        <v>3</v>
      </c>
      <c r="F560" s="157"/>
      <c r="G560" s="157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  <c r="S560" s="157"/>
      <c r="T560" s="157"/>
      <c r="U560" s="157"/>
      <c r="V560" s="157"/>
      <c r="W560" s="157"/>
      <c r="X560" s="157"/>
      <c r="Y560" s="148"/>
      <c r="Z560" s="148"/>
      <c r="AA560" s="148"/>
      <c r="AB560" s="148"/>
      <c r="AC560" s="148"/>
      <c r="AD560" s="148"/>
      <c r="AE560" s="148"/>
      <c r="AF560" s="148"/>
      <c r="AG560" s="148" t="s">
        <v>117</v>
      </c>
      <c r="AH560" s="148">
        <v>2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189" t="s">
        <v>574</v>
      </c>
      <c r="D561" s="160"/>
      <c r="E561" s="161">
        <v>3</v>
      </c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  <c r="S561" s="157"/>
      <c r="T561" s="157"/>
      <c r="U561" s="157"/>
      <c r="V561" s="157"/>
      <c r="W561" s="157"/>
      <c r="X561" s="157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117</v>
      </c>
      <c r="AH561" s="148">
        <v>2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55"/>
      <c r="B562" s="156"/>
      <c r="C562" s="189" t="s">
        <v>574</v>
      </c>
      <c r="D562" s="160"/>
      <c r="E562" s="161">
        <v>3</v>
      </c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  <c r="S562" s="157"/>
      <c r="T562" s="157"/>
      <c r="U562" s="157"/>
      <c r="V562" s="157"/>
      <c r="W562" s="157"/>
      <c r="X562" s="157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117</v>
      </c>
      <c r="AH562" s="148">
        <v>2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55"/>
      <c r="B563" s="156"/>
      <c r="C563" s="189" t="s">
        <v>575</v>
      </c>
      <c r="D563" s="160"/>
      <c r="E563" s="161">
        <v>4</v>
      </c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117</v>
      </c>
      <c r="AH563" s="148">
        <v>2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55"/>
      <c r="B564" s="156"/>
      <c r="C564" s="189" t="s">
        <v>346</v>
      </c>
      <c r="D564" s="160"/>
      <c r="E564" s="161"/>
      <c r="F564" s="157"/>
      <c r="G564" s="157"/>
      <c r="H564" s="157"/>
      <c r="I564" s="157"/>
      <c r="J564" s="157"/>
      <c r="K564" s="157"/>
      <c r="L564" s="157"/>
      <c r="M564" s="157"/>
      <c r="N564" s="157"/>
      <c r="O564" s="157"/>
      <c r="P564" s="157"/>
      <c r="Q564" s="157"/>
      <c r="R564" s="157"/>
      <c r="S564" s="157"/>
      <c r="T564" s="157"/>
      <c r="U564" s="157"/>
      <c r="V564" s="157"/>
      <c r="W564" s="157"/>
      <c r="X564" s="157"/>
      <c r="Y564" s="148"/>
      <c r="Z564" s="148"/>
      <c r="AA564" s="148"/>
      <c r="AB564" s="148"/>
      <c r="AC564" s="148"/>
      <c r="AD564" s="148"/>
      <c r="AE564" s="148"/>
      <c r="AF564" s="148"/>
      <c r="AG564" s="148" t="s">
        <v>117</v>
      </c>
      <c r="AH564" s="148">
        <v>2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/>
      <c r="B565" s="156"/>
      <c r="C565" s="189" t="s">
        <v>576</v>
      </c>
      <c r="D565" s="160"/>
      <c r="E565" s="161">
        <v>2</v>
      </c>
      <c r="F565" s="157"/>
      <c r="G565" s="157"/>
      <c r="H565" s="157"/>
      <c r="I565" s="157"/>
      <c r="J565" s="157"/>
      <c r="K565" s="157"/>
      <c r="L565" s="157"/>
      <c r="M565" s="157"/>
      <c r="N565" s="157"/>
      <c r="O565" s="157"/>
      <c r="P565" s="157"/>
      <c r="Q565" s="157"/>
      <c r="R565" s="157"/>
      <c r="S565" s="157"/>
      <c r="T565" s="157"/>
      <c r="U565" s="157"/>
      <c r="V565" s="157"/>
      <c r="W565" s="157"/>
      <c r="X565" s="157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117</v>
      </c>
      <c r="AH565" s="148">
        <v>2</v>
      </c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55"/>
      <c r="B566" s="156"/>
      <c r="C566" s="189" t="s">
        <v>576</v>
      </c>
      <c r="D566" s="160"/>
      <c r="E566" s="161">
        <v>2</v>
      </c>
      <c r="F566" s="157"/>
      <c r="G566" s="157"/>
      <c r="H566" s="157"/>
      <c r="I566" s="157"/>
      <c r="J566" s="157"/>
      <c r="K566" s="157"/>
      <c r="L566" s="157"/>
      <c r="M566" s="157"/>
      <c r="N566" s="157"/>
      <c r="O566" s="157"/>
      <c r="P566" s="157"/>
      <c r="Q566" s="157"/>
      <c r="R566" s="157"/>
      <c r="S566" s="157"/>
      <c r="T566" s="157"/>
      <c r="U566" s="157"/>
      <c r="V566" s="157"/>
      <c r="W566" s="157"/>
      <c r="X566" s="157"/>
      <c r="Y566" s="148"/>
      <c r="Z566" s="148"/>
      <c r="AA566" s="148"/>
      <c r="AB566" s="148"/>
      <c r="AC566" s="148"/>
      <c r="AD566" s="148"/>
      <c r="AE566" s="148"/>
      <c r="AF566" s="148"/>
      <c r="AG566" s="148" t="s">
        <v>117</v>
      </c>
      <c r="AH566" s="148">
        <v>2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189" t="s">
        <v>576</v>
      </c>
      <c r="D567" s="160"/>
      <c r="E567" s="161">
        <v>2</v>
      </c>
      <c r="F567" s="157"/>
      <c r="G567" s="157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  <c r="S567" s="157"/>
      <c r="T567" s="157"/>
      <c r="U567" s="157"/>
      <c r="V567" s="157"/>
      <c r="W567" s="157"/>
      <c r="X567" s="157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117</v>
      </c>
      <c r="AH567" s="148">
        <v>2</v>
      </c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55"/>
      <c r="B568" s="156"/>
      <c r="C568" s="189" t="s">
        <v>576</v>
      </c>
      <c r="D568" s="160"/>
      <c r="E568" s="161">
        <v>2</v>
      </c>
      <c r="F568" s="157"/>
      <c r="G568" s="157"/>
      <c r="H568" s="157"/>
      <c r="I568" s="157"/>
      <c r="J568" s="157"/>
      <c r="K568" s="157"/>
      <c r="L568" s="157"/>
      <c r="M568" s="157"/>
      <c r="N568" s="157"/>
      <c r="O568" s="157"/>
      <c r="P568" s="157"/>
      <c r="Q568" s="157"/>
      <c r="R568" s="157"/>
      <c r="S568" s="157"/>
      <c r="T568" s="157"/>
      <c r="U568" s="157"/>
      <c r="V568" s="157"/>
      <c r="W568" s="157"/>
      <c r="X568" s="157"/>
      <c r="Y568" s="148"/>
      <c r="Z568" s="148"/>
      <c r="AA568" s="148"/>
      <c r="AB568" s="148"/>
      <c r="AC568" s="148"/>
      <c r="AD568" s="148"/>
      <c r="AE568" s="148"/>
      <c r="AF568" s="148"/>
      <c r="AG568" s="148" t="s">
        <v>117</v>
      </c>
      <c r="AH568" s="148">
        <v>2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189" t="s">
        <v>574</v>
      </c>
      <c r="D569" s="160"/>
      <c r="E569" s="161">
        <v>3</v>
      </c>
      <c r="F569" s="157"/>
      <c r="G569" s="157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  <c r="S569" s="157"/>
      <c r="T569" s="157"/>
      <c r="U569" s="157"/>
      <c r="V569" s="157"/>
      <c r="W569" s="157"/>
      <c r="X569" s="157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117</v>
      </c>
      <c r="AH569" s="148">
        <v>2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55"/>
      <c r="B570" s="156"/>
      <c r="C570" s="188" t="s">
        <v>216</v>
      </c>
      <c r="D570" s="160"/>
      <c r="E570" s="161"/>
      <c r="F570" s="157"/>
      <c r="G570" s="157"/>
      <c r="H570" s="157"/>
      <c r="I570" s="157"/>
      <c r="J570" s="157"/>
      <c r="K570" s="157"/>
      <c r="L570" s="157"/>
      <c r="M570" s="157"/>
      <c r="N570" s="157"/>
      <c r="O570" s="157"/>
      <c r="P570" s="157"/>
      <c r="Q570" s="157"/>
      <c r="R570" s="157"/>
      <c r="S570" s="157"/>
      <c r="T570" s="157"/>
      <c r="U570" s="157"/>
      <c r="V570" s="157"/>
      <c r="W570" s="157"/>
      <c r="X570" s="157"/>
      <c r="Y570" s="148"/>
      <c r="Z570" s="148"/>
      <c r="AA570" s="148"/>
      <c r="AB570" s="148"/>
      <c r="AC570" s="148"/>
      <c r="AD570" s="148"/>
      <c r="AE570" s="148"/>
      <c r="AF570" s="148"/>
      <c r="AG570" s="148" t="s">
        <v>117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187" t="s">
        <v>577</v>
      </c>
      <c r="D571" s="158"/>
      <c r="E571" s="159">
        <v>27.27</v>
      </c>
      <c r="F571" s="157"/>
      <c r="G571" s="157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117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69">
        <v>69</v>
      </c>
      <c r="B572" s="170" t="s">
        <v>578</v>
      </c>
      <c r="C572" s="186" t="s">
        <v>579</v>
      </c>
      <c r="D572" s="171" t="s">
        <v>320</v>
      </c>
      <c r="E572" s="172">
        <v>1.01</v>
      </c>
      <c r="F572" s="173"/>
      <c r="G572" s="174">
        <f>ROUND(E572*F572,2)</f>
        <v>0</v>
      </c>
      <c r="H572" s="173"/>
      <c r="I572" s="174">
        <f>ROUND(E572*H572,2)</f>
        <v>0</v>
      </c>
      <c r="J572" s="173"/>
      <c r="K572" s="174">
        <f>ROUND(E572*J572,2)</f>
        <v>0</v>
      </c>
      <c r="L572" s="174">
        <v>21</v>
      </c>
      <c r="M572" s="174">
        <f>G572*(1+L572/100)</f>
        <v>0</v>
      </c>
      <c r="N572" s="174">
        <v>4.0999999999999999E-4</v>
      </c>
      <c r="O572" s="174">
        <f>ROUND(E572*N572,2)</f>
        <v>0</v>
      </c>
      <c r="P572" s="174">
        <v>0</v>
      </c>
      <c r="Q572" s="174">
        <f>ROUND(E572*P572,2)</f>
        <v>0</v>
      </c>
      <c r="R572" s="174" t="s">
        <v>470</v>
      </c>
      <c r="S572" s="174" t="s">
        <v>111</v>
      </c>
      <c r="T572" s="175" t="s">
        <v>111</v>
      </c>
      <c r="U572" s="157">
        <v>0</v>
      </c>
      <c r="V572" s="157">
        <f>ROUND(E572*U572,2)</f>
        <v>0</v>
      </c>
      <c r="W572" s="157"/>
      <c r="X572" s="157" t="s">
        <v>471</v>
      </c>
      <c r="Y572" s="148"/>
      <c r="Z572" s="148"/>
      <c r="AA572" s="148"/>
      <c r="AB572" s="148"/>
      <c r="AC572" s="148"/>
      <c r="AD572" s="148"/>
      <c r="AE572" s="148"/>
      <c r="AF572" s="148"/>
      <c r="AG572" s="148" t="s">
        <v>472</v>
      </c>
      <c r="AH572" s="148"/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55"/>
      <c r="B573" s="156"/>
      <c r="C573" s="187" t="s">
        <v>580</v>
      </c>
      <c r="D573" s="158"/>
      <c r="E573" s="159">
        <v>1.01</v>
      </c>
      <c r="F573" s="157"/>
      <c r="G573" s="157"/>
      <c r="H573" s="157"/>
      <c r="I573" s="157"/>
      <c r="J573" s="157"/>
      <c r="K573" s="157"/>
      <c r="L573" s="157"/>
      <c r="M573" s="157"/>
      <c r="N573" s="157"/>
      <c r="O573" s="157"/>
      <c r="P573" s="157"/>
      <c r="Q573" s="157"/>
      <c r="R573" s="157"/>
      <c r="S573" s="157"/>
      <c r="T573" s="157"/>
      <c r="U573" s="157"/>
      <c r="V573" s="157"/>
      <c r="W573" s="157"/>
      <c r="X573" s="157"/>
      <c r="Y573" s="148"/>
      <c r="Z573" s="148"/>
      <c r="AA573" s="148"/>
      <c r="AB573" s="148"/>
      <c r="AC573" s="148"/>
      <c r="AD573" s="148"/>
      <c r="AE573" s="148"/>
      <c r="AF573" s="148"/>
      <c r="AG573" s="148" t="s">
        <v>117</v>
      </c>
      <c r="AH573" s="148">
        <v>0</v>
      </c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69">
        <v>70</v>
      </c>
      <c r="B574" s="170" t="s">
        <v>581</v>
      </c>
      <c r="C574" s="186" t="s">
        <v>582</v>
      </c>
      <c r="D574" s="171" t="s">
        <v>320</v>
      </c>
      <c r="E574" s="172">
        <v>1.01</v>
      </c>
      <c r="F574" s="173"/>
      <c r="G574" s="174">
        <f>ROUND(E574*F574,2)</f>
        <v>0</v>
      </c>
      <c r="H574" s="173"/>
      <c r="I574" s="174">
        <f>ROUND(E574*H574,2)</f>
        <v>0</v>
      </c>
      <c r="J574" s="173"/>
      <c r="K574" s="174">
        <f>ROUND(E574*J574,2)</f>
        <v>0</v>
      </c>
      <c r="L574" s="174">
        <v>21</v>
      </c>
      <c r="M574" s="174">
        <f>G574*(1+L574/100)</f>
        <v>0</v>
      </c>
      <c r="N574" s="174">
        <v>5.4000000000000001E-4</v>
      </c>
      <c r="O574" s="174">
        <f>ROUND(E574*N574,2)</f>
        <v>0</v>
      </c>
      <c r="P574" s="174">
        <v>0</v>
      </c>
      <c r="Q574" s="174">
        <f>ROUND(E574*P574,2)</f>
        <v>0</v>
      </c>
      <c r="R574" s="174" t="s">
        <v>470</v>
      </c>
      <c r="S574" s="174" t="s">
        <v>111</v>
      </c>
      <c r="T574" s="175" t="s">
        <v>111</v>
      </c>
      <c r="U574" s="157">
        <v>0</v>
      </c>
      <c r="V574" s="157">
        <f>ROUND(E574*U574,2)</f>
        <v>0</v>
      </c>
      <c r="W574" s="157"/>
      <c r="X574" s="157" t="s">
        <v>471</v>
      </c>
      <c r="Y574" s="148"/>
      <c r="Z574" s="148"/>
      <c r="AA574" s="148"/>
      <c r="AB574" s="148"/>
      <c r="AC574" s="148"/>
      <c r="AD574" s="148"/>
      <c r="AE574" s="148"/>
      <c r="AF574" s="148"/>
      <c r="AG574" s="148" t="s">
        <v>472</v>
      </c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187" t="s">
        <v>583</v>
      </c>
      <c r="D575" s="158"/>
      <c r="E575" s="159">
        <v>1.01</v>
      </c>
      <c r="F575" s="157"/>
      <c r="G575" s="157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  <c r="S575" s="157"/>
      <c r="T575" s="157"/>
      <c r="U575" s="157"/>
      <c r="V575" s="157"/>
      <c r="W575" s="157"/>
      <c r="X575" s="157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117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69">
        <v>71</v>
      </c>
      <c r="B576" s="170" t="s">
        <v>584</v>
      </c>
      <c r="C576" s="186" t="s">
        <v>585</v>
      </c>
      <c r="D576" s="171" t="s">
        <v>320</v>
      </c>
      <c r="E576" s="172">
        <v>2.02</v>
      </c>
      <c r="F576" s="173"/>
      <c r="G576" s="174">
        <f>ROUND(E576*F576,2)</f>
        <v>0</v>
      </c>
      <c r="H576" s="173"/>
      <c r="I576" s="174">
        <f>ROUND(E576*H576,2)</f>
        <v>0</v>
      </c>
      <c r="J576" s="173"/>
      <c r="K576" s="174">
        <f>ROUND(E576*J576,2)</f>
        <v>0</v>
      </c>
      <c r="L576" s="174">
        <v>21</v>
      </c>
      <c r="M576" s="174">
        <f>G576*(1+L576/100)</f>
        <v>0</v>
      </c>
      <c r="N576" s="174">
        <v>6.6E-4</v>
      </c>
      <c r="O576" s="174">
        <f>ROUND(E576*N576,2)</f>
        <v>0</v>
      </c>
      <c r="P576" s="174">
        <v>0</v>
      </c>
      <c r="Q576" s="174">
        <f>ROUND(E576*P576,2)</f>
        <v>0</v>
      </c>
      <c r="R576" s="174" t="s">
        <v>470</v>
      </c>
      <c r="S576" s="174" t="s">
        <v>111</v>
      </c>
      <c r="T576" s="175" t="s">
        <v>111</v>
      </c>
      <c r="U576" s="157">
        <v>0</v>
      </c>
      <c r="V576" s="157">
        <f>ROUND(E576*U576,2)</f>
        <v>0</v>
      </c>
      <c r="W576" s="157"/>
      <c r="X576" s="157" t="s">
        <v>471</v>
      </c>
      <c r="Y576" s="148"/>
      <c r="Z576" s="148"/>
      <c r="AA576" s="148"/>
      <c r="AB576" s="148"/>
      <c r="AC576" s="148"/>
      <c r="AD576" s="148"/>
      <c r="AE576" s="148"/>
      <c r="AF576" s="148"/>
      <c r="AG576" s="148" t="s">
        <v>472</v>
      </c>
      <c r="AH576" s="148"/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187" t="s">
        <v>586</v>
      </c>
      <c r="D577" s="158"/>
      <c r="E577" s="159">
        <v>2.02</v>
      </c>
      <c r="F577" s="157"/>
      <c r="G577" s="157"/>
      <c r="H577" s="157"/>
      <c r="I577" s="157"/>
      <c r="J577" s="157"/>
      <c r="K577" s="157"/>
      <c r="L577" s="157"/>
      <c r="M577" s="157"/>
      <c r="N577" s="157"/>
      <c r="O577" s="157"/>
      <c r="P577" s="157"/>
      <c r="Q577" s="157"/>
      <c r="R577" s="157"/>
      <c r="S577" s="157"/>
      <c r="T577" s="157"/>
      <c r="U577" s="157"/>
      <c r="V577" s="157"/>
      <c r="W577" s="157"/>
      <c r="X577" s="157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117</v>
      </c>
      <c r="AH577" s="148">
        <v>0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69">
        <v>72</v>
      </c>
      <c r="B578" s="170" t="s">
        <v>587</v>
      </c>
      <c r="C578" s="186" t="s">
        <v>588</v>
      </c>
      <c r="D578" s="171" t="s">
        <v>320</v>
      </c>
      <c r="E578" s="172">
        <v>3.03</v>
      </c>
      <c r="F578" s="173"/>
      <c r="G578" s="174">
        <f>ROUND(E578*F578,2)</f>
        <v>0</v>
      </c>
      <c r="H578" s="173"/>
      <c r="I578" s="174">
        <f>ROUND(E578*H578,2)</f>
        <v>0</v>
      </c>
      <c r="J578" s="173"/>
      <c r="K578" s="174">
        <f>ROUND(E578*J578,2)</f>
        <v>0</v>
      </c>
      <c r="L578" s="174">
        <v>21</v>
      </c>
      <c r="M578" s="174">
        <f>G578*(1+L578/100)</f>
        <v>0</v>
      </c>
      <c r="N578" s="174">
        <v>4.2999999999999999E-4</v>
      </c>
      <c r="O578" s="174">
        <f>ROUND(E578*N578,2)</f>
        <v>0</v>
      </c>
      <c r="P578" s="174">
        <v>0</v>
      </c>
      <c r="Q578" s="174">
        <f>ROUND(E578*P578,2)</f>
        <v>0</v>
      </c>
      <c r="R578" s="174" t="s">
        <v>470</v>
      </c>
      <c r="S578" s="174" t="s">
        <v>111</v>
      </c>
      <c r="T578" s="175" t="s">
        <v>111</v>
      </c>
      <c r="U578" s="157">
        <v>0</v>
      </c>
      <c r="V578" s="157">
        <f>ROUND(E578*U578,2)</f>
        <v>0</v>
      </c>
      <c r="W578" s="157"/>
      <c r="X578" s="157" t="s">
        <v>471</v>
      </c>
      <c r="Y578" s="148"/>
      <c r="Z578" s="148"/>
      <c r="AA578" s="148"/>
      <c r="AB578" s="148"/>
      <c r="AC578" s="148"/>
      <c r="AD578" s="148"/>
      <c r="AE578" s="148"/>
      <c r="AF578" s="148"/>
      <c r="AG578" s="148" t="s">
        <v>472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188" t="s">
        <v>213</v>
      </c>
      <c r="D579" s="160"/>
      <c r="E579" s="161"/>
      <c r="F579" s="157"/>
      <c r="G579" s="157"/>
      <c r="H579" s="157"/>
      <c r="I579" s="157"/>
      <c r="J579" s="157"/>
      <c r="K579" s="157"/>
      <c r="L579" s="157"/>
      <c r="M579" s="157"/>
      <c r="N579" s="157"/>
      <c r="O579" s="157"/>
      <c r="P579" s="157"/>
      <c r="Q579" s="157"/>
      <c r="R579" s="157"/>
      <c r="S579" s="157"/>
      <c r="T579" s="157"/>
      <c r="U579" s="157"/>
      <c r="V579" s="157"/>
      <c r="W579" s="157"/>
      <c r="X579" s="157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117</v>
      </c>
      <c r="AH579" s="148"/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5"/>
      <c r="B580" s="156"/>
      <c r="C580" s="189" t="s">
        <v>589</v>
      </c>
      <c r="D580" s="160"/>
      <c r="E580" s="161">
        <v>1</v>
      </c>
      <c r="F580" s="157"/>
      <c r="G580" s="157"/>
      <c r="H580" s="157"/>
      <c r="I580" s="157"/>
      <c r="J580" s="157"/>
      <c r="K580" s="157"/>
      <c r="L580" s="157"/>
      <c r="M580" s="157"/>
      <c r="N580" s="157"/>
      <c r="O580" s="157"/>
      <c r="P580" s="157"/>
      <c r="Q580" s="157"/>
      <c r="R580" s="157"/>
      <c r="S580" s="157"/>
      <c r="T580" s="157"/>
      <c r="U580" s="157"/>
      <c r="V580" s="157"/>
      <c r="W580" s="157"/>
      <c r="X580" s="157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117</v>
      </c>
      <c r="AH580" s="148">
        <v>2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189" t="s">
        <v>589</v>
      </c>
      <c r="D581" s="160"/>
      <c r="E581" s="161">
        <v>1</v>
      </c>
      <c r="F581" s="157"/>
      <c r="G581" s="157"/>
      <c r="H581" s="157"/>
      <c r="I581" s="157"/>
      <c r="J581" s="157"/>
      <c r="K581" s="157"/>
      <c r="L581" s="157"/>
      <c r="M581" s="157"/>
      <c r="N581" s="157"/>
      <c r="O581" s="157"/>
      <c r="P581" s="157"/>
      <c r="Q581" s="157"/>
      <c r="R581" s="157"/>
      <c r="S581" s="157"/>
      <c r="T581" s="157"/>
      <c r="U581" s="157"/>
      <c r="V581" s="157"/>
      <c r="W581" s="157"/>
      <c r="X581" s="157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117</v>
      </c>
      <c r="AH581" s="148">
        <v>2</v>
      </c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55"/>
      <c r="B582" s="156"/>
      <c r="C582" s="189" t="s">
        <v>346</v>
      </c>
      <c r="D582" s="160"/>
      <c r="E582" s="161"/>
      <c r="F582" s="157"/>
      <c r="G582" s="157"/>
      <c r="H582" s="157"/>
      <c r="I582" s="157"/>
      <c r="J582" s="157"/>
      <c r="K582" s="157"/>
      <c r="L582" s="157"/>
      <c r="M582" s="157"/>
      <c r="N582" s="157"/>
      <c r="O582" s="157"/>
      <c r="P582" s="157"/>
      <c r="Q582" s="157"/>
      <c r="R582" s="157"/>
      <c r="S582" s="157"/>
      <c r="T582" s="157"/>
      <c r="U582" s="157"/>
      <c r="V582" s="157"/>
      <c r="W582" s="157"/>
      <c r="X582" s="157"/>
      <c r="Y582" s="148"/>
      <c r="Z582" s="148"/>
      <c r="AA582" s="148"/>
      <c r="AB582" s="148"/>
      <c r="AC582" s="148"/>
      <c r="AD582" s="148"/>
      <c r="AE582" s="148"/>
      <c r="AF582" s="148"/>
      <c r="AG582" s="148" t="s">
        <v>117</v>
      </c>
      <c r="AH582" s="148">
        <v>2</v>
      </c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189" t="s">
        <v>589</v>
      </c>
      <c r="D583" s="160"/>
      <c r="E583" s="161">
        <v>1</v>
      </c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117</v>
      </c>
      <c r="AH583" s="148">
        <v>2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55"/>
      <c r="B584" s="156"/>
      <c r="C584" s="188" t="s">
        <v>216</v>
      </c>
      <c r="D584" s="160"/>
      <c r="E584" s="161"/>
      <c r="F584" s="157"/>
      <c r="G584" s="157"/>
      <c r="H584" s="157"/>
      <c r="I584" s="157"/>
      <c r="J584" s="157"/>
      <c r="K584" s="157"/>
      <c r="L584" s="157"/>
      <c r="M584" s="157"/>
      <c r="N584" s="157"/>
      <c r="O584" s="157"/>
      <c r="P584" s="157"/>
      <c r="Q584" s="157"/>
      <c r="R584" s="157"/>
      <c r="S584" s="157"/>
      <c r="T584" s="157"/>
      <c r="U584" s="157"/>
      <c r="V584" s="157"/>
      <c r="W584" s="157"/>
      <c r="X584" s="157"/>
      <c r="Y584" s="148"/>
      <c r="Z584" s="148"/>
      <c r="AA584" s="148"/>
      <c r="AB584" s="148"/>
      <c r="AC584" s="148"/>
      <c r="AD584" s="148"/>
      <c r="AE584" s="148"/>
      <c r="AF584" s="148"/>
      <c r="AG584" s="148" t="s">
        <v>117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 x14ac:dyDescent="0.2">
      <c r="A585" s="155"/>
      <c r="B585" s="156"/>
      <c r="C585" s="187" t="s">
        <v>590</v>
      </c>
      <c r="D585" s="158"/>
      <c r="E585" s="159">
        <v>3.03</v>
      </c>
      <c r="F585" s="157"/>
      <c r="G585" s="157"/>
      <c r="H585" s="157"/>
      <c r="I585" s="157"/>
      <c r="J585" s="157"/>
      <c r="K585" s="157"/>
      <c r="L585" s="157"/>
      <c r="M585" s="157"/>
      <c r="N585" s="157"/>
      <c r="O585" s="157"/>
      <c r="P585" s="157"/>
      <c r="Q585" s="157"/>
      <c r="R585" s="157"/>
      <c r="S585" s="157"/>
      <c r="T585" s="157"/>
      <c r="U585" s="157"/>
      <c r="V585" s="157"/>
      <c r="W585" s="157"/>
      <c r="X585" s="157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117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ht="22.5" outlineLevel="1" x14ac:dyDescent="0.2">
      <c r="A586" s="169">
        <v>73</v>
      </c>
      <c r="B586" s="170" t="s">
        <v>591</v>
      </c>
      <c r="C586" s="186" t="s">
        <v>592</v>
      </c>
      <c r="D586" s="171" t="s">
        <v>320</v>
      </c>
      <c r="E586" s="172">
        <v>12.12</v>
      </c>
      <c r="F586" s="173"/>
      <c r="G586" s="174">
        <f>ROUND(E586*F586,2)</f>
        <v>0</v>
      </c>
      <c r="H586" s="173"/>
      <c r="I586" s="174">
        <f>ROUND(E586*H586,2)</f>
        <v>0</v>
      </c>
      <c r="J586" s="173"/>
      <c r="K586" s="174">
        <f>ROUND(E586*J586,2)</f>
        <v>0</v>
      </c>
      <c r="L586" s="174">
        <v>21</v>
      </c>
      <c r="M586" s="174">
        <f>G586*(1+L586/100)</f>
        <v>0</v>
      </c>
      <c r="N586" s="174">
        <v>8.4999999999999995E-4</v>
      </c>
      <c r="O586" s="174">
        <f>ROUND(E586*N586,2)</f>
        <v>0.01</v>
      </c>
      <c r="P586" s="174">
        <v>0</v>
      </c>
      <c r="Q586" s="174">
        <f>ROUND(E586*P586,2)</f>
        <v>0</v>
      </c>
      <c r="R586" s="174" t="s">
        <v>470</v>
      </c>
      <c r="S586" s="174" t="s">
        <v>111</v>
      </c>
      <c r="T586" s="175" t="s">
        <v>111</v>
      </c>
      <c r="U586" s="157">
        <v>0</v>
      </c>
      <c r="V586" s="157">
        <f>ROUND(E586*U586,2)</f>
        <v>0</v>
      </c>
      <c r="W586" s="157"/>
      <c r="X586" s="157" t="s">
        <v>471</v>
      </c>
      <c r="Y586" s="148"/>
      <c r="Z586" s="148"/>
      <c r="AA586" s="148"/>
      <c r="AB586" s="148"/>
      <c r="AC586" s="148"/>
      <c r="AD586" s="148"/>
      <c r="AE586" s="148"/>
      <c r="AF586" s="148"/>
      <c r="AG586" s="148" t="s">
        <v>472</v>
      </c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 x14ac:dyDescent="0.2">
      <c r="A587" s="155"/>
      <c r="B587" s="156"/>
      <c r="C587" s="188" t="s">
        <v>213</v>
      </c>
      <c r="D587" s="160"/>
      <c r="E587" s="161"/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  <c r="S587" s="157"/>
      <c r="T587" s="157"/>
      <c r="U587" s="157"/>
      <c r="V587" s="157"/>
      <c r="W587" s="157"/>
      <c r="X587" s="157"/>
      <c r="Y587" s="148"/>
      <c r="Z587" s="148"/>
      <c r="AA587" s="148"/>
      <c r="AB587" s="148"/>
      <c r="AC587" s="148"/>
      <c r="AD587" s="148"/>
      <c r="AE587" s="148"/>
      <c r="AF587" s="148"/>
      <c r="AG587" s="148" t="s">
        <v>117</v>
      </c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55"/>
      <c r="B588" s="156"/>
      <c r="C588" s="189" t="s">
        <v>593</v>
      </c>
      <c r="D588" s="160"/>
      <c r="E588" s="161">
        <v>1</v>
      </c>
      <c r="F588" s="157"/>
      <c r="G588" s="1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  <c r="S588" s="157"/>
      <c r="T588" s="157"/>
      <c r="U588" s="157"/>
      <c r="V588" s="157"/>
      <c r="W588" s="157"/>
      <c r="X588" s="157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117</v>
      </c>
      <c r="AH588" s="148">
        <v>2</v>
      </c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/>
      <c r="B589" s="156"/>
      <c r="C589" s="189" t="s">
        <v>593</v>
      </c>
      <c r="D589" s="160"/>
      <c r="E589" s="161">
        <v>1</v>
      </c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117</v>
      </c>
      <c r="AH589" s="148">
        <v>2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55"/>
      <c r="B590" s="156"/>
      <c r="C590" s="189" t="s">
        <v>593</v>
      </c>
      <c r="D590" s="160"/>
      <c r="E590" s="161">
        <v>1</v>
      </c>
      <c r="F590" s="157"/>
      <c r="G590" s="157"/>
      <c r="H590" s="157"/>
      <c r="I590" s="157"/>
      <c r="J590" s="157"/>
      <c r="K590" s="157"/>
      <c r="L590" s="157"/>
      <c r="M590" s="157"/>
      <c r="N590" s="157"/>
      <c r="O590" s="157"/>
      <c r="P590" s="157"/>
      <c r="Q590" s="157"/>
      <c r="R590" s="157"/>
      <c r="S590" s="157"/>
      <c r="T590" s="157"/>
      <c r="U590" s="157"/>
      <c r="V590" s="157"/>
      <c r="W590" s="157"/>
      <c r="X590" s="157"/>
      <c r="Y590" s="148"/>
      <c r="Z590" s="148"/>
      <c r="AA590" s="148"/>
      <c r="AB590" s="148"/>
      <c r="AC590" s="148"/>
      <c r="AD590" s="148"/>
      <c r="AE590" s="148"/>
      <c r="AF590" s="148"/>
      <c r="AG590" s="148" t="s">
        <v>117</v>
      </c>
      <c r="AH590" s="148">
        <v>2</v>
      </c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189" t="s">
        <v>593</v>
      </c>
      <c r="D591" s="160"/>
      <c r="E591" s="161">
        <v>1</v>
      </c>
      <c r="F591" s="157"/>
      <c r="G591" s="157"/>
      <c r="H591" s="157"/>
      <c r="I591" s="157"/>
      <c r="J591" s="157"/>
      <c r="K591" s="157"/>
      <c r="L591" s="157"/>
      <c r="M591" s="157"/>
      <c r="N591" s="157"/>
      <c r="O591" s="157"/>
      <c r="P591" s="157"/>
      <c r="Q591" s="157"/>
      <c r="R591" s="157"/>
      <c r="S591" s="157"/>
      <c r="T591" s="157"/>
      <c r="U591" s="157"/>
      <c r="V591" s="157"/>
      <c r="W591" s="157"/>
      <c r="X591" s="157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117</v>
      </c>
      <c r="AH591" s="148">
        <v>2</v>
      </c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55"/>
      <c r="B592" s="156"/>
      <c r="C592" s="189" t="s">
        <v>594</v>
      </c>
      <c r="D592" s="160"/>
      <c r="E592" s="161">
        <v>2</v>
      </c>
      <c r="F592" s="157"/>
      <c r="G592" s="157"/>
      <c r="H592" s="157"/>
      <c r="I592" s="157"/>
      <c r="J592" s="157"/>
      <c r="K592" s="157"/>
      <c r="L592" s="157"/>
      <c r="M592" s="157"/>
      <c r="N592" s="157"/>
      <c r="O592" s="157"/>
      <c r="P592" s="157"/>
      <c r="Q592" s="157"/>
      <c r="R592" s="157"/>
      <c r="S592" s="157"/>
      <c r="T592" s="157"/>
      <c r="U592" s="157"/>
      <c r="V592" s="157"/>
      <c r="W592" s="157"/>
      <c r="X592" s="157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117</v>
      </c>
      <c r="AH592" s="148">
        <v>2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 x14ac:dyDescent="0.2">
      <c r="A593" s="155"/>
      <c r="B593" s="156"/>
      <c r="C593" s="189" t="s">
        <v>346</v>
      </c>
      <c r="D593" s="160"/>
      <c r="E593" s="161"/>
      <c r="F593" s="157"/>
      <c r="G593" s="157"/>
      <c r="H593" s="157"/>
      <c r="I593" s="157"/>
      <c r="J593" s="157"/>
      <c r="K593" s="157"/>
      <c r="L593" s="157"/>
      <c r="M593" s="157"/>
      <c r="N593" s="157"/>
      <c r="O593" s="157"/>
      <c r="P593" s="157"/>
      <c r="Q593" s="157"/>
      <c r="R593" s="157"/>
      <c r="S593" s="157"/>
      <c r="T593" s="157"/>
      <c r="U593" s="157"/>
      <c r="V593" s="157"/>
      <c r="W593" s="157"/>
      <c r="X593" s="157"/>
      <c r="Y593" s="148"/>
      <c r="Z593" s="148"/>
      <c r="AA593" s="148"/>
      <c r="AB593" s="148"/>
      <c r="AC593" s="148"/>
      <c r="AD593" s="148"/>
      <c r="AE593" s="148"/>
      <c r="AF593" s="148"/>
      <c r="AG593" s="148" t="s">
        <v>117</v>
      </c>
      <c r="AH593" s="148">
        <v>2</v>
      </c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 x14ac:dyDescent="0.2">
      <c r="A594" s="155"/>
      <c r="B594" s="156"/>
      <c r="C594" s="189" t="s">
        <v>595</v>
      </c>
      <c r="D594" s="160"/>
      <c r="E594" s="161">
        <v>3</v>
      </c>
      <c r="F594" s="157"/>
      <c r="G594" s="157"/>
      <c r="H594" s="157"/>
      <c r="I594" s="157"/>
      <c r="J594" s="157"/>
      <c r="K594" s="157"/>
      <c r="L594" s="157"/>
      <c r="M594" s="157"/>
      <c r="N594" s="157"/>
      <c r="O594" s="157"/>
      <c r="P594" s="157"/>
      <c r="Q594" s="157"/>
      <c r="R594" s="157"/>
      <c r="S594" s="157"/>
      <c r="T594" s="157"/>
      <c r="U594" s="157"/>
      <c r="V594" s="157"/>
      <c r="W594" s="157"/>
      <c r="X594" s="157"/>
      <c r="Y594" s="148"/>
      <c r="Z594" s="148"/>
      <c r="AA594" s="148"/>
      <c r="AB594" s="148"/>
      <c r="AC594" s="148"/>
      <c r="AD594" s="148"/>
      <c r="AE594" s="148"/>
      <c r="AF594" s="148"/>
      <c r="AG594" s="148" t="s">
        <v>117</v>
      </c>
      <c r="AH594" s="148">
        <v>2</v>
      </c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 x14ac:dyDescent="0.2">
      <c r="A595" s="155"/>
      <c r="B595" s="156"/>
      <c r="C595" s="189" t="s">
        <v>593</v>
      </c>
      <c r="D595" s="160"/>
      <c r="E595" s="161">
        <v>1</v>
      </c>
      <c r="F595" s="157"/>
      <c r="G595" s="157"/>
      <c r="H595" s="157"/>
      <c r="I595" s="157"/>
      <c r="J595" s="157"/>
      <c r="K595" s="157"/>
      <c r="L595" s="157"/>
      <c r="M595" s="157"/>
      <c r="N595" s="157"/>
      <c r="O595" s="157"/>
      <c r="P595" s="157"/>
      <c r="Q595" s="157"/>
      <c r="R595" s="157"/>
      <c r="S595" s="157"/>
      <c r="T595" s="157"/>
      <c r="U595" s="157"/>
      <c r="V595" s="157"/>
      <c r="W595" s="157"/>
      <c r="X595" s="157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117</v>
      </c>
      <c r="AH595" s="148">
        <v>2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189" t="s">
        <v>593</v>
      </c>
      <c r="D596" s="160"/>
      <c r="E596" s="161">
        <v>1</v>
      </c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117</v>
      </c>
      <c r="AH596" s="148">
        <v>2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1" x14ac:dyDescent="0.2">
      <c r="A597" s="155"/>
      <c r="B597" s="156"/>
      <c r="C597" s="189" t="s">
        <v>593</v>
      </c>
      <c r="D597" s="160"/>
      <c r="E597" s="161">
        <v>1</v>
      </c>
      <c r="F597" s="157"/>
      <c r="G597" s="157"/>
      <c r="H597" s="157"/>
      <c r="I597" s="157"/>
      <c r="J597" s="157"/>
      <c r="K597" s="157"/>
      <c r="L597" s="157"/>
      <c r="M597" s="157"/>
      <c r="N597" s="157"/>
      <c r="O597" s="157"/>
      <c r="P597" s="157"/>
      <c r="Q597" s="157"/>
      <c r="R597" s="157"/>
      <c r="S597" s="157"/>
      <c r="T597" s="157"/>
      <c r="U597" s="157"/>
      <c r="V597" s="157"/>
      <c r="W597" s="157"/>
      <c r="X597" s="157"/>
      <c r="Y597" s="148"/>
      <c r="Z597" s="148"/>
      <c r="AA597" s="148"/>
      <c r="AB597" s="148"/>
      <c r="AC597" s="148"/>
      <c r="AD597" s="148"/>
      <c r="AE597" s="148"/>
      <c r="AF597" s="148"/>
      <c r="AG597" s="148" t="s">
        <v>117</v>
      </c>
      <c r="AH597" s="148">
        <v>2</v>
      </c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55"/>
      <c r="B598" s="156"/>
      <c r="C598" s="188" t="s">
        <v>216</v>
      </c>
      <c r="D598" s="160"/>
      <c r="E598" s="161"/>
      <c r="F598" s="157"/>
      <c r="G598" s="157"/>
      <c r="H598" s="157"/>
      <c r="I598" s="157"/>
      <c r="J598" s="157"/>
      <c r="K598" s="157"/>
      <c r="L598" s="157"/>
      <c r="M598" s="157"/>
      <c r="N598" s="157"/>
      <c r="O598" s="157"/>
      <c r="P598" s="157"/>
      <c r="Q598" s="157"/>
      <c r="R598" s="157"/>
      <c r="S598" s="157"/>
      <c r="T598" s="157"/>
      <c r="U598" s="157"/>
      <c r="V598" s="157"/>
      <c r="W598" s="157"/>
      <c r="X598" s="157"/>
      <c r="Y598" s="148"/>
      <c r="Z598" s="148"/>
      <c r="AA598" s="148"/>
      <c r="AB598" s="148"/>
      <c r="AC598" s="148"/>
      <c r="AD598" s="148"/>
      <c r="AE598" s="148"/>
      <c r="AF598" s="148"/>
      <c r="AG598" s="148" t="s">
        <v>117</v>
      </c>
      <c r="AH598" s="148"/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55"/>
      <c r="B599" s="156"/>
      <c r="C599" s="187" t="s">
        <v>596</v>
      </c>
      <c r="D599" s="158"/>
      <c r="E599" s="159">
        <v>12.12</v>
      </c>
      <c r="F599" s="157"/>
      <c r="G599" s="157"/>
      <c r="H599" s="157"/>
      <c r="I599" s="157"/>
      <c r="J599" s="157"/>
      <c r="K599" s="157"/>
      <c r="L599" s="157"/>
      <c r="M599" s="157"/>
      <c r="N599" s="157"/>
      <c r="O599" s="157"/>
      <c r="P599" s="157"/>
      <c r="Q599" s="157"/>
      <c r="R599" s="157"/>
      <c r="S599" s="157"/>
      <c r="T599" s="157"/>
      <c r="U599" s="157"/>
      <c r="V599" s="157"/>
      <c r="W599" s="157"/>
      <c r="X599" s="157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117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ht="22.5" outlineLevel="1" x14ac:dyDescent="0.2">
      <c r="A600" s="169">
        <v>74</v>
      </c>
      <c r="B600" s="170" t="s">
        <v>597</v>
      </c>
      <c r="C600" s="186" t="s">
        <v>598</v>
      </c>
      <c r="D600" s="171" t="s">
        <v>320</v>
      </c>
      <c r="E600" s="172">
        <v>2.02</v>
      </c>
      <c r="F600" s="173"/>
      <c r="G600" s="174">
        <f>ROUND(E600*F600,2)</f>
        <v>0</v>
      </c>
      <c r="H600" s="173"/>
      <c r="I600" s="174">
        <f>ROUND(E600*H600,2)</f>
        <v>0</v>
      </c>
      <c r="J600" s="173"/>
      <c r="K600" s="174">
        <f>ROUND(E600*J600,2)</f>
        <v>0</v>
      </c>
      <c r="L600" s="174">
        <v>21</v>
      </c>
      <c r="M600" s="174">
        <f>G600*(1+L600/100)</f>
        <v>0</v>
      </c>
      <c r="N600" s="174">
        <v>1.15E-3</v>
      </c>
      <c r="O600" s="174">
        <f>ROUND(E600*N600,2)</f>
        <v>0</v>
      </c>
      <c r="P600" s="174">
        <v>0</v>
      </c>
      <c r="Q600" s="174">
        <f>ROUND(E600*P600,2)</f>
        <v>0</v>
      </c>
      <c r="R600" s="174" t="s">
        <v>470</v>
      </c>
      <c r="S600" s="174" t="s">
        <v>111</v>
      </c>
      <c r="T600" s="175" t="s">
        <v>111</v>
      </c>
      <c r="U600" s="157">
        <v>0</v>
      </c>
      <c r="V600" s="157">
        <f>ROUND(E600*U600,2)</f>
        <v>0</v>
      </c>
      <c r="W600" s="157"/>
      <c r="X600" s="157" t="s">
        <v>471</v>
      </c>
      <c r="Y600" s="148"/>
      <c r="Z600" s="148"/>
      <c r="AA600" s="148"/>
      <c r="AB600" s="148"/>
      <c r="AC600" s="148"/>
      <c r="AD600" s="148"/>
      <c r="AE600" s="148"/>
      <c r="AF600" s="148"/>
      <c r="AG600" s="148" t="s">
        <v>472</v>
      </c>
      <c r="AH600" s="148"/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 x14ac:dyDescent="0.2">
      <c r="A601" s="155"/>
      <c r="B601" s="156"/>
      <c r="C601" s="188" t="s">
        <v>213</v>
      </c>
      <c r="D601" s="160"/>
      <c r="E601" s="161"/>
      <c r="F601" s="157"/>
      <c r="G601" s="157"/>
      <c r="H601" s="157"/>
      <c r="I601" s="157"/>
      <c r="J601" s="157"/>
      <c r="K601" s="157"/>
      <c r="L601" s="157"/>
      <c r="M601" s="157"/>
      <c r="N601" s="157"/>
      <c r="O601" s="157"/>
      <c r="P601" s="157"/>
      <c r="Q601" s="157"/>
      <c r="R601" s="157"/>
      <c r="S601" s="157"/>
      <c r="T601" s="157"/>
      <c r="U601" s="157"/>
      <c r="V601" s="157"/>
      <c r="W601" s="157"/>
      <c r="X601" s="157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117</v>
      </c>
      <c r="AH601" s="148"/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 x14ac:dyDescent="0.2">
      <c r="A602" s="155"/>
      <c r="B602" s="156"/>
      <c r="C602" s="189" t="s">
        <v>599</v>
      </c>
      <c r="D602" s="160"/>
      <c r="E602" s="161">
        <v>1</v>
      </c>
      <c r="F602" s="157"/>
      <c r="G602" s="157"/>
      <c r="H602" s="157"/>
      <c r="I602" s="157"/>
      <c r="J602" s="157"/>
      <c r="K602" s="157"/>
      <c r="L602" s="157"/>
      <c r="M602" s="157"/>
      <c r="N602" s="157"/>
      <c r="O602" s="157"/>
      <c r="P602" s="157"/>
      <c r="Q602" s="157"/>
      <c r="R602" s="157"/>
      <c r="S602" s="157"/>
      <c r="T602" s="157"/>
      <c r="U602" s="157"/>
      <c r="V602" s="157"/>
      <c r="W602" s="157"/>
      <c r="X602" s="157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117</v>
      </c>
      <c r="AH602" s="148">
        <v>2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55"/>
      <c r="B603" s="156"/>
      <c r="C603" s="189" t="s">
        <v>599</v>
      </c>
      <c r="D603" s="160"/>
      <c r="E603" s="161">
        <v>1</v>
      </c>
      <c r="F603" s="157"/>
      <c r="G603" s="157"/>
      <c r="H603" s="157"/>
      <c r="I603" s="157"/>
      <c r="J603" s="157"/>
      <c r="K603" s="157"/>
      <c r="L603" s="157"/>
      <c r="M603" s="157"/>
      <c r="N603" s="157"/>
      <c r="O603" s="157"/>
      <c r="P603" s="157"/>
      <c r="Q603" s="157"/>
      <c r="R603" s="157"/>
      <c r="S603" s="157"/>
      <c r="T603" s="157"/>
      <c r="U603" s="157"/>
      <c r="V603" s="157"/>
      <c r="W603" s="157"/>
      <c r="X603" s="157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117</v>
      </c>
      <c r="AH603" s="148">
        <v>2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 x14ac:dyDescent="0.2">
      <c r="A604" s="155"/>
      <c r="B604" s="156"/>
      <c r="C604" s="188" t="s">
        <v>216</v>
      </c>
      <c r="D604" s="160"/>
      <c r="E604" s="161"/>
      <c r="F604" s="157"/>
      <c r="G604" s="157"/>
      <c r="H604" s="157"/>
      <c r="I604" s="157"/>
      <c r="J604" s="157"/>
      <c r="K604" s="157"/>
      <c r="L604" s="157"/>
      <c r="M604" s="157"/>
      <c r="N604" s="157"/>
      <c r="O604" s="157"/>
      <c r="P604" s="157"/>
      <c r="Q604" s="157"/>
      <c r="R604" s="157"/>
      <c r="S604" s="157"/>
      <c r="T604" s="157"/>
      <c r="U604" s="157"/>
      <c r="V604" s="157"/>
      <c r="W604" s="157"/>
      <c r="X604" s="157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117</v>
      </c>
      <c r="AH604" s="148"/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55"/>
      <c r="B605" s="156"/>
      <c r="C605" s="187" t="s">
        <v>600</v>
      </c>
      <c r="D605" s="158"/>
      <c r="E605" s="159">
        <v>2.02</v>
      </c>
      <c r="F605" s="157"/>
      <c r="G605" s="157"/>
      <c r="H605" s="157"/>
      <c r="I605" s="157"/>
      <c r="J605" s="157"/>
      <c r="K605" s="157"/>
      <c r="L605" s="157"/>
      <c r="M605" s="157"/>
      <c r="N605" s="157"/>
      <c r="O605" s="157"/>
      <c r="P605" s="157"/>
      <c r="Q605" s="157"/>
      <c r="R605" s="157"/>
      <c r="S605" s="157"/>
      <c r="T605" s="157"/>
      <c r="U605" s="157"/>
      <c r="V605" s="157"/>
      <c r="W605" s="157"/>
      <c r="X605" s="157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117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ht="22.5" outlineLevel="1" x14ac:dyDescent="0.2">
      <c r="A606" s="169">
        <v>75</v>
      </c>
      <c r="B606" s="170" t="s">
        <v>601</v>
      </c>
      <c r="C606" s="186" t="s">
        <v>602</v>
      </c>
      <c r="D606" s="171" t="s">
        <v>320</v>
      </c>
      <c r="E606" s="172">
        <v>1.01</v>
      </c>
      <c r="F606" s="173"/>
      <c r="G606" s="174">
        <f>ROUND(E606*F606,2)</f>
        <v>0</v>
      </c>
      <c r="H606" s="173"/>
      <c r="I606" s="174">
        <f>ROUND(E606*H606,2)</f>
        <v>0</v>
      </c>
      <c r="J606" s="173"/>
      <c r="K606" s="174">
        <f>ROUND(E606*J606,2)</f>
        <v>0</v>
      </c>
      <c r="L606" s="174">
        <v>21</v>
      </c>
      <c r="M606" s="174">
        <f>G606*(1+L606/100)</f>
        <v>0</v>
      </c>
      <c r="N606" s="174">
        <v>9.7000000000000003E-2</v>
      </c>
      <c r="O606" s="174">
        <f>ROUND(E606*N606,2)</f>
        <v>0.1</v>
      </c>
      <c r="P606" s="174">
        <v>0</v>
      </c>
      <c r="Q606" s="174">
        <f>ROUND(E606*P606,2)</f>
        <v>0</v>
      </c>
      <c r="R606" s="174" t="s">
        <v>470</v>
      </c>
      <c r="S606" s="174" t="s">
        <v>111</v>
      </c>
      <c r="T606" s="175" t="s">
        <v>111</v>
      </c>
      <c r="U606" s="157">
        <v>0</v>
      </c>
      <c r="V606" s="157">
        <f>ROUND(E606*U606,2)</f>
        <v>0</v>
      </c>
      <c r="W606" s="157"/>
      <c r="X606" s="157" t="s">
        <v>471</v>
      </c>
      <c r="Y606" s="148"/>
      <c r="Z606" s="148"/>
      <c r="AA606" s="148"/>
      <c r="AB606" s="148"/>
      <c r="AC606" s="148"/>
      <c r="AD606" s="148"/>
      <c r="AE606" s="148"/>
      <c r="AF606" s="148"/>
      <c r="AG606" s="148" t="s">
        <v>603</v>
      </c>
      <c r="AH606" s="148"/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 x14ac:dyDescent="0.2">
      <c r="A607" s="155"/>
      <c r="B607" s="156"/>
      <c r="C607" s="187" t="s">
        <v>604</v>
      </c>
      <c r="D607" s="158"/>
      <c r="E607" s="159">
        <v>1.01</v>
      </c>
      <c r="F607" s="157"/>
      <c r="G607" s="157"/>
      <c r="H607" s="157"/>
      <c r="I607" s="157"/>
      <c r="J607" s="157"/>
      <c r="K607" s="157"/>
      <c r="L607" s="157"/>
      <c r="M607" s="157"/>
      <c r="N607" s="157"/>
      <c r="O607" s="157"/>
      <c r="P607" s="157"/>
      <c r="Q607" s="157"/>
      <c r="R607" s="157"/>
      <c r="S607" s="157"/>
      <c r="T607" s="157"/>
      <c r="U607" s="157"/>
      <c r="V607" s="157"/>
      <c r="W607" s="157"/>
      <c r="X607" s="157"/>
      <c r="Y607" s="148"/>
      <c r="Z607" s="148"/>
      <c r="AA607" s="148"/>
      <c r="AB607" s="148"/>
      <c r="AC607" s="148"/>
      <c r="AD607" s="148"/>
      <c r="AE607" s="148"/>
      <c r="AF607" s="148"/>
      <c r="AG607" s="148" t="s">
        <v>117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 x14ac:dyDescent="0.2">
      <c r="A608" s="169">
        <v>76</v>
      </c>
      <c r="B608" s="170" t="s">
        <v>605</v>
      </c>
      <c r="C608" s="186" t="s">
        <v>606</v>
      </c>
      <c r="D608" s="171" t="s">
        <v>320</v>
      </c>
      <c r="E608" s="172">
        <v>2.02</v>
      </c>
      <c r="F608" s="173"/>
      <c r="G608" s="174">
        <f>ROUND(E608*F608,2)</f>
        <v>0</v>
      </c>
      <c r="H608" s="173"/>
      <c r="I608" s="174">
        <f>ROUND(E608*H608,2)</f>
        <v>0</v>
      </c>
      <c r="J608" s="173"/>
      <c r="K608" s="174">
        <f>ROUND(E608*J608,2)</f>
        <v>0</v>
      </c>
      <c r="L608" s="174">
        <v>21</v>
      </c>
      <c r="M608" s="174">
        <f>G608*(1+L608/100)</f>
        <v>0</v>
      </c>
      <c r="N608" s="174">
        <v>0.37</v>
      </c>
      <c r="O608" s="174">
        <f>ROUND(E608*N608,2)</f>
        <v>0.75</v>
      </c>
      <c r="P608" s="174">
        <v>0</v>
      </c>
      <c r="Q608" s="174">
        <f>ROUND(E608*P608,2)</f>
        <v>0</v>
      </c>
      <c r="R608" s="174" t="s">
        <v>470</v>
      </c>
      <c r="S608" s="174" t="s">
        <v>111</v>
      </c>
      <c r="T608" s="175" t="s">
        <v>111</v>
      </c>
      <c r="U608" s="157">
        <v>0</v>
      </c>
      <c r="V608" s="157">
        <f>ROUND(E608*U608,2)</f>
        <v>0</v>
      </c>
      <c r="W608" s="157"/>
      <c r="X608" s="157" t="s">
        <v>471</v>
      </c>
      <c r="Y608" s="148"/>
      <c r="Z608" s="148"/>
      <c r="AA608" s="148"/>
      <c r="AB608" s="148"/>
      <c r="AC608" s="148"/>
      <c r="AD608" s="148"/>
      <c r="AE608" s="148"/>
      <c r="AF608" s="148"/>
      <c r="AG608" s="148" t="s">
        <v>472</v>
      </c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55"/>
      <c r="B609" s="156"/>
      <c r="C609" s="187" t="s">
        <v>607</v>
      </c>
      <c r="D609" s="158"/>
      <c r="E609" s="159">
        <v>2.02</v>
      </c>
      <c r="F609" s="157"/>
      <c r="G609" s="157"/>
      <c r="H609" s="157"/>
      <c r="I609" s="157"/>
      <c r="J609" s="157"/>
      <c r="K609" s="157"/>
      <c r="L609" s="157"/>
      <c r="M609" s="157"/>
      <c r="N609" s="157"/>
      <c r="O609" s="157"/>
      <c r="P609" s="157"/>
      <c r="Q609" s="157"/>
      <c r="R609" s="157"/>
      <c r="S609" s="157"/>
      <c r="T609" s="157"/>
      <c r="U609" s="157"/>
      <c r="V609" s="157"/>
      <c r="W609" s="157"/>
      <c r="X609" s="157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117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ht="22.5" outlineLevel="1" x14ac:dyDescent="0.2">
      <c r="A610" s="169">
        <v>77</v>
      </c>
      <c r="B610" s="170" t="s">
        <v>608</v>
      </c>
      <c r="C610" s="186" t="s">
        <v>609</v>
      </c>
      <c r="D610" s="171" t="s">
        <v>320</v>
      </c>
      <c r="E610" s="172">
        <v>1.01</v>
      </c>
      <c r="F610" s="173"/>
      <c r="G610" s="174">
        <f>ROUND(E610*F610,2)</f>
        <v>0</v>
      </c>
      <c r="H610" s="173"/>
      <c r="I610" s="174">
        <f>ROUND(E610*H610,2)</f>
        <v>0</v>
      </c>
      <c r="J610" s="173"/>
      <c r="K610" s="174">
        <f>ROUND(E610*J610,2)</f>
        <v>0</v>
      </c>
      <c r="L610" s="174">
        <v>21</v>
      </c>
      <c r="M610" s="174">
        <f>G610*(1+L610/100)</f>
        <v>0</v>
      </c>
      <c r="N610" s="174">
        <v>0.432</v>
      </c>
      <c r="O610" s="174">
        <f>ROUND(E610*N610,2)</f>
        <v>0.44</v>
      </c>
      <c r="P610" s="174">
        <v>0</v>
      </c>
      <c r="Q610" s="174">
        <f>ROUND(E610*P610,2)</f>
        <v>0</v>
      </c>
      <c r="R610" s="174" t="s">
        <v>470</v>
      </c>
      <c r="S610" s="174" t="s">
        <v>111</v>
      </c>
      <c r="T610" s="175" t="s">
        <v>111</v>
      </c>
      <c r="U610" s="157">
        <v>0</v>
      </c>
      <c r="V610" s="157">
        <f>ROUND(E610*U610,2)</f>
        <v>0</v>
      </c>
      <c r="W610" s="157"/>
      <c r="X610" s="157" t="s">
        <v>471</v>
      </c>
      <c r="Y610" s="148"/>
      <c r="Z610" s="148"/>
      <c r="AA610" s="148"/>
      <c r="AB610" s="148"/>
      <c r="AC610" s="148"/>
      <c r="AD610" s="148"/>
      <c r="AE610" s="148"/>
      <c r="AF610" s="148"/>
      <c r="AG610" s="148" t="s">
        <v>472</v>
      </c>
      <c r="AH610" s="148"/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 x14ac:dyDescent="0.2">
      <c r="A611" s="155"/>
      <c r="B611" s="156"/>
      <c r="C611" s="187" t="s">
        <v>610</v>
      </c>
      <c r="D611" s="158"/>
      <c r="E611" s="159">
        <v>1.01</v>
      </c>
      <c r="F611" s="157"/>
      <c r="G611" s="157"/>
      <c r="H611" s="157"/>
      <c r="I611" s="157"/>
      <c r="J611" s="157"/>
      <c r="K611" s="157"/>
      <c r="L611" s="157"/>
      <c r="M611" s="157"/>
      <c r="N611" s="157"/>
      <c r="O611" s="157"/>
      <c r="P611" s="157"/>
      <c r="Q611" s="157"/>
      <c r="R611" s="157"/>
      <c r="S611" s="157"/>
      <c r="T611" s="157"/>
      <c r="U611" s="157"/>
      <c r="V611" s="157"/>
      <c r="W611" s="157"/>
      <c r="X611" s="157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117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ht="22.5" outlineLevel="1" x14ac:dyDescent="0.2">
      <c r="A612" s="177">
        <v>78</v>
      </c>
      <c r="B612" s="178" t="s">
        <v>611</v>
      </c>
      <c r="C612" s="190" t="s">
        <v>612</v>
      </c>
      <c r="D612" s="179" t="s">
        <v>320</v>
      </c>
      <c r="E612" s="180">
        <v>2.02</v>
      </c>
      <c r="F612" s="181"/>
      <c r="G612" s="182">
        <f>ROUND(E612*F612,2)</f>
        <v>0</v>
      </c>
      <c r="H612" s="181"/>
      <c r="I612" s="182">
        <f>ROUND(E612*H612,2)</f>
        <v>0</v>
      </c>
      <c r="J612" s="181"/>
      <c r="K612" s="182">
        <f>ROUND(E612*J612,2)</f>
        <v>0</v>
      </c>
      <c r="L612" s="182">
        <v>21</v>
      </c>
      <c r="M612" s="182">
        <f>G612*(1+L612/100)</f>
        <v>0</v>
      </c>
      <c r="N612" s="182">
        <v>2E-3</v>
      </c>
      <c r="O612" s="182">
        <f>ROUND(E612*N612,2)</f>
        <v>0</v>
      </c>
      <c r="P612" s="182">
        <v>0</v>
      </c>
      <c r="Q612" s="182">
        <f>ROUND(E612*P612,2)</f>
        <v>0</v>
      </c>
      <c r="R612" s="182" t="s">
        <v>470</v>
      </c>
      <c r="S612" s="182" t="s">
        <v>111</v>
      </c>
      <c r="T612" s="183" t="s">
        <v>111</v>
      </c>
      <c r="U612" s="157">
        <v>0</v>
      </c>
      <c r="V612" s="157">
        <f>ROUND(E612*U612,2)</f>
        <v>0</v>
      </c>
      <c r="W612" s="157"/>
      <c r="X612" s="157" t="s">
        <v>471</v>
      </c>
      <c r="Y612" s="148"/>
      <c r="Z612" s="148"/>
      <c r="AA612" s="148"/>
      <c r="AB612" s="148"/>
      <c r="AC612" s="148"/>
      <c r="AD612" s="148"/>
      <c r="AE612" s="148"/>
      <c r="AF612" s="148"/>
      <c r="AG612" s="148" t="s">
        <v>603</v>
      </c>
      <c r="AH612" s="148"/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x14ac:dyDescent="0.2">
      <c r="A613" s="163" t="s">
        <v>105</v>
      </c>
      <c r="B613" s="164" t="s">
        <v>66</v>
      </c>
      <c r="C613" s="185" t="s">
        <v>67</v>
      </c>
      <c r="D613" s="165"/>
      <c r="E613" s="166"/>
      <c r="F613" s="167"/>
      <c r="G613" s="167">
        <f>SUMIF(AG614:AG616,"&lt;&gt;NOR",G614:G616)</f>
        <v>0</v>
      </c>
      <c r="H613" s="167"/>
      <c r="I613" s="167">
        <f>SUM(I614:I616)</f>
        <v>0</v>
      </c>
      <c r="J613" s="167"/>
      <c r="K613" s="167">
        <f>SUM(K614:K616)</f>
        <v>0</v>
      </c>
      <c r="L613" s="167"/>
      <c r="M613" s="167">
        <f>SUM(M614:M616)</f>
        <v>0</v>
      </c>
      <c r="N613" s="167"/>
      <c r="O613" s="167">
        <f>SUM(O614:O616)</f>
        <v>0</v>
      </c>
      <c r="P613" s="167"/>
      <c r="Q613" s="167">
        <f>SUM(Q614:Q616)</f>
        <v>5.5</v>
      </c>
      <c r="R613" s="167"/>
      <c r="S613" s="167"/>
      <c r="T613" s="168"/>
      <c r="U613" s="162"/>
      <c r="V613" s="162">
        <f>SUM(V614:V616)</f>
        <v>12.49</v>
      </c>
      <c r="W613" s="162"/>
      <c r="X613" s="162"/>
      <c r="AG613" t="s">
        <v>106</v>
      </c>
    </row>
    <row r="614" spans="1:60" outlineLevel="1" x14ac:dyDescent="0.2">
      <c r="A614" s="169">
        <v>79</v>
      </c>
      <c r="B614" s="170" t="s">
        <v>613</v>
      </c>
      <c r="C614" s="186" t="s">
        <v>614</v>
      </c>
      <c r="D614" s="171" t="s">
        <v>143</v>
      </c>
      <c r="E614" s="172">
        <v>2.5</v>
      </c>
      <c r="F614" s="173"/>
      <c r="G614" s="174">
        <f>ROUND(E614*F614,2)</f>
        <v>0</v>
      </c>
      <c r="H614" s="173"/>
      <c r="I614" s="174">
        <f>ROUND(E614*H614,2)</f>
        <v>0</v>
      </c>
      <c r="J614" s="173"/>
      <c r="K614" s="174">
        <f>ROUND(E614*J614,2)</f>
        <v>0</v>
      </c>
      <c r="L614" s="174">
        <v>21</v>
      </c>
      <c r="M614" s="174">
        <f>G614*(1+L614/100)</f>
        <v>0</v>
      </c>
      <c r="N614" s="174">
        <v>1.47E-3</v>
      </c>
      <c r="O614" s="174">
        <f>ROUND(E614*N614,2)</f>
        <v>0</v>
      </c>
      <c r="P614" s="174">
        <v>2.2000000000000002</v>
      </c>
      <c r="Q614" s="174">
        <f>ROUND(E614*P614,2)</f>
        <v>5.5</v>
      </c>
      <c r="R614" s="174" t="s">
        <v>615</v>
      </c>
      <c r="S614" s="174" t="s">
        <v>111</v>
      </c>
      <c r="T614" s="175" t="s">
        <v>111</v>
      </c>
      <c r="U614" s="157">
        <v>4.9960000000000004</v>
      </c>
      <c r="V614" s="157">
        <f>ROUND(E614*U614,2)</f>
        <v>12.49</v>
      </c>
      <c r="W614" s="157"/>
      <c r="X614" s="157" t="s">
        <v>112</v>
      </c>
      <c r="Y614" s="148"/>
      <c r="Z614" s="148"/>
      <c r="AA614" s="148"/>
      <c r="AB614" s="148"/>
      <c r="AC614" s="148"/>
      <c r="AD614" s="148"/>
      <c r="AE614" s="148"/>
      <c r="AF614" s="148"/>
      <c r="AG614" s="148" t="s">
        <v>113</v>
      </c>
      <c r="AH614" s="148"/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ht="22.5" outlineLevel="1" x14ac:dyDescent="0.2">
      <c r="A615" s="155"/>
      <c r="B615" s="156"/>
      <c r="C615" s="253" t="s">
        <v>616</v>
      </c>
      <c r="D615" s="254"/>
      <c r="E615" s="254"/>
      <c r="F615" s="254"/>
      <c r="G615" s="254"/>
      <c r="H615" s="157"/>
      <c r="I615" s="157"/>
      <c r="J615" s="157"/>
      <c r="K615" s="157"/>
      <c r="L615" s="157"/>
      <c r="M615" s="157"/>
      <c r="N615" s="157"/>
      <c r="O615" s="157"/>
      <c r="P615" s="157"/>
      <c r="Q615" s="157"/>
      <c r="R615" s="157"/>
      <c r="S615" s="157"/>
      <c r="T615" s="157"/>
      <c r="U615" s="157"/>
      <c r="V615" s="157"/>
      <c r="W615" s="157"/>
      <c r="X615" s="157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115</v>
      </c>
      <c r="AH615" s="148"/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76" t="str">
        <f>C615</f>
        <v>nebo vybourání otvorů průřezové plochy přes 4 m2 ve zdivu z betonu prostého, včetně pomocného lešení o výšce podlahy do 1900 mm a pro zatížení do 1,5 kPa  (150 kg/m2),</v>
      </c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55"/>
      <c r="B616" s="156"/>
      <c r="C616" s="187" t="s">
        <v>617</v>
      </c>
      <c r="D616" s="158"/>
      <c r="E616" s="159">
        <v>2.5</v>
      </c>
      <c r="F616" s="157"/>
      <c r="G616" s="157"/>
      <c r="H616" s="157"/>
      <c r="I616" s="157"/>
      <c r="J616" s="157"/>
      <c r="K616" s="157"/>
      <c r="L616" s="157"/>
      <c r="M616" s="157"/>
      <c r="N616" s="157"/>
      <c r="O616" s="157"/>
      <c r="P616" s="157"/>
      <c r="Q616" s="157"/>
      <c r="R616" s="157"/>
      <c r="S616" s="157"/>
      <c r="T616" s="157"/>
      <c r="U616" s="157"/>
      <c r="V616" s="157"/>
      <c r="W616" s="157"/>
      <c r="X616" s="157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117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x14ac:dyDescent="0.2">
      <c r="A617" s="163" t="s">
        <v>105</v>
      </c>
      <c r="B617" s="164" t="s">
        <v>68</v>
      </c>
      <c r="C617" s="185" t="s">
        <v>69</v>
      </c>
      <c r="D617" s="165"/>
      <c r="E617" s="166"/>
      <c r="F617" s="167"/>
      <c r="G617" s="167">
        <f>SUMIF(AG618:AG620,"&lt;&gt;NOR",G618:G620)</f>
        <v>0</v>
      </c>
      <c r="H617" s="167"/>
      <c r="I617" s="167">
        <f>SUM(I618:I620)</f>
        <v>0</v>
      </c>
      <c r="J617" s="167"/>
      <c r="K617" s="167">
        <f>SUM(K618:K620)</f>
        <v>0</v>
      </c>
      <c r="L617" s="167"/>
      <c r="M617" s="167">
        <f>SUM(M618:M620)</f>
        <v>0</v>
      </c>
      <c r="N617" s="167"/>
      <c r="O617" s="167">
        <f>SUM(O618:O620)</f>
        <v>0</v>
      </c>
      <c r="P617" s="167"/>
      <c r="Q617" s="167">
        <f>SUM(Q618:Q620)</f>
        <v>0</v>
      </c>
      <c r="R617" s="167"/>
      <c r="S617" s="167"/>
      <c r="T617" s="168"/>
      <c r="U617" s="162"/>
      <c r="V617" s="162">
        <f>SUM(V618:V620)</f>
        <v>49.86</v>
      </c>
      <c r="W617" s="162"/>
      <c r="X617" s="162"/>
      <c r="AG617" t="s">
        <v>106</v>
      </c>
    </row>
    <row r="618" spans="1:60" ht="22.5" outlineLevel="1" x14ac:dyDescent="0.2">
      <c r="A618" s="169">
        <v>80</v>
      </c>
      <c r="B618" s="170" t="s">
        <v>618</v>
      </c>
      <c r="C618" s="186" t="s">
        <v>619</v>
      </c>
      <c r="D618" s="171" t="s">
        <v>424</v>
      </c>
      <c r="E618" s="172">
        <v>235.75301999999999</v>
      </c>
      <c r="F618" s="173"/>
      <c r="G618" s="174">
        <f>ROUND(E618*F618,2)</f>
        <v>0</v>
      </c>
      <c r="H618" s="173"/>
      <c r="I618" s="174">
        <f>ROUND(E618*H618,2)</f>
        <v>0</v>
      </c>
      <c r="J618" s="173"/>
      <c r="K618" s="174">
        <f>ROUND(E618*J618,2)</f>
        <v>0</v>
      </c>
      <c r="L618" s="174">
        <v>21</v>
      </c>
      <c r="M618" s="174">
        <f>G618*(1+L618/100)</f>
        <v>0</v>
      </c>
      <c r="N618" s="174">
        <v>0</v>
      </c>
      <c r="O618" s="174">
        <f>ROUND(E618*N618,2)</f>
        <v>0</v>
      </c>
      <c r="P618" s="174">
        <v>0</v>
      </c>
      <c r="Q618" s="174">
        <f>ROUND(E618*P618,2)</f>
        <v>0</v>
      </c>
      <c r="R618" s="174" t="s">
        <v>434</v>
      </c>
      <c r="S618" s="174" t="s">
        <v>111</v>
      </c>
      <c r="T618" s="175" t="s">
        <v>111</v>
      </c>
      <c r="U618" s="157">
        <v>0.21149999999999999</v>
      </c>
      <c r="V618" s="157">
        <f>ROUND(E618*U618,2)</f>
        <v>49.86</v>
      </c>
      <c r="W618" s="157"/>
      <c r="X618" s="157" t="s">
        <v>620</v>
      </c>
      <c r="Y618" s="148"/>
      <c r="Z618" s="148"/>
      <c r="AA618" s="148"/>
      <c r="AB618" s="148"/>
      <c r="AC618" s="148"/>
      <c r="AD618" s="148"/>
      <c r="AE618" s="148"/>
      <c r="AF618" s="148"/>
      <c r="AG618" s="148" t="s">
        <v>621</v>
      </c>
      <c r="AH618" s="148"/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55"/>
      <c r="B619" s="156"/>
      <c r="C619" s="253" t="s">
        <v>622</v>
      </c>
      <c r="D619" s="254"/>
      <c r="E619" s="254"/>
      <c r="F619" s="254"/>
      <c r="G619" s="254"/>
      <c r="H619" s="157"/>
      <c r="I619" s="157"/>
      <c r="J619" s="157"/>
      <c r="K619" s="157"/>
      <c r="L619" s="157"/>
      <c r="M619" s="157"/>
      <c r="N619" s="157"/>
      <c r="O619" s="157"/>
      <c r="P619" s="157"/>
      <c r="Q619" s="157"/>
      <c r="R619" s="157"/>
      <c r="S619" s="157"/>
      <c r="T619" s="157"/>
      <c r="U619" s="157"/>
      <c r="V619" s="157"/>
      <c r="W619" s="157"/>
      <c r="X619" s="157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115</v>
      </c>
      <c r="AH619" s="148"/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55"/>
      <c r="B620" s="156"/>
      <c r="C620" s="255" t="s">
        <v>623</v>
      </c>
      <c r="D620" s="256"/>
      <c r="E620" s="256"/>
      <c r="F620" s="256"/>
      <c r="G620" s="256"/>
      <c r="H620" s="157"/>
      <c r="I620" s="157"/>
      <c r="J620" s="157"/>
      <c r="K620" s="157"/>
      <c r="L620" s="157"/>
      <c r="M620" s="157"/>
      <c r="N620" s="157"/>
      <c r="O620" s="157"/>
      <c r="P620" s="157"/>
      <c r="Q620" s="157"/>
      <c r="R620" s="157"/>
      <c r="S620" s="157"/>
      <c r="T620" s="157"/>
      <c r="U620" s="157"/>
      <c r="V620" s="157"/>
      <c r="W620" s="157"/>
      <c r="X620" s="157"/>
      <c r="Y620" s="148"/>
      <c r="Z620" s="148"/>
      <c r="AA620" s="148"/>
      <c r="AB620" s="148"/>
      <c r="AC620" s="148"/>
      <c r="AD620" s="148"/>
      <c r="AE620" s="148"/>
      <c r="AF620" s="148"/>
      <c r="AG620" s="148" t="s">
        <v>331</v>
      </c>
      <c r="AH620" s="148"/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x14ac:dyDescent="0.2">
      <c r="A621" s="163" t="s">
        <v>105</v>
      </c>
      <c r="B621" s="164" t="s">
        <v>70</v>
      </c>
      <c r="C621" s="185" t="s">
        <v>71</v>
      </c>
      <c r="D621" s="165"/>
      <c r="E621" s="166"/>
      <c r="F621" s="167"/>
      <c r="G621" s="167">
        <f>SUMIF(AG622:AG627,"&lt;&gt;NOR",G622:G627)</f>
        <v>0</v>
      </c>
      <c r="H621" s="167"/>
      <c r="I621" s="167">
        <f>SUM(I622:I627)</f>
        <v>0</v>
      </c>
      <c r="J621" s="167"/>
      <c r="K621" s="167">
        <f>SUM(K622:K627)</f>
        <v>0</v>
      </c>
      <c r="L621" s="167"/>
      <c r="M621" s="167">
        <f>SUM(M622:M627)</f>
        <v>0</v>
      </c>
      <c r="N621" s="167"/>
      <c r="O621" s="167">
        <f>SUM(O622:O627)</f>
        <v>0.26</v>
      </c>
      <c r="P621" s="167"/>
      <c r="Q621" s="167">
        <f>SUM(Q622:Q627)</f>
        <v>0</v>
      </c>
      <c r="R621" s="167"/>
      <c r="S621" s="167"/>
      <c r="T621" s="168"/>
      <c r="U621" s="162"/>
      <c r="V621" s="162">
        <f>SUM(V622:V627)</f>
        <v>6.83</v>
      </c>
      <c r="W621" s="162"/>
      <c r="X621" s="162"/>
      <c r="AG621" t="s">
        <v>106</v>
      </c>
    </row>
    <row r="622" spans="1:60" ht="33.75" outlineLevel="1" x14ac:dyDescent="0.2">
      <c r="A622" s="169">
        <v>81</v>
      </c>
      <c r="B622" s="170" t="s">
        <v>624</v>
      </c>
      <c r="C622" s="186" t="s">
        <v>625</v>
      </c>
      <c r="D622" s="171" t="s">
        <v>320</v>
      </c>
      <c r="E622" s="172">
        <v>1</v>
      </c>
      <c r="F622" s="173"/>
      <c r="G622" s="174">
        <f>ROUND(E622*F622,2)</f>
        <v>0</v>
      </c>
      <c r="H622" s="173"/>
      <c r="I622" s="174">
        <f>ROUND(E622*H622,2)</f>
        <v>0</v>
      </c>
      <c r="J622" s="173"/>
      <c r="K622" s="174">
        <f>ROUND(E622*J622,2)</f>
        <v>0</v>
      </c>
      <c r="L622" s="174">
        <v>21</v>
      </c>
      <c r="M622" s="174">
        <f>G622*(1+L622/100)</f>
        <v>0</v>
      </c>
      <c r="N622" s="174">
        <v>8.3799999999999999E-2</v>
      </c>
      <c r="O622" s="174">
        <f>ROUND(E622*N622,2)</f>
        <v>0.08</v>
      </c>
      <c r="P622" s="174">
        <v>0</v>
      </c>
      <c r="Q622" s="174">
        <f>ROUND(E622*P622,2)</f>
        <v>0</v>
      </c>
      <c r="R622" s="174" t="s">
        <v>626</v>
      </c>
      <c r="S622" s="174" t="s">
        <v>111</v>
      </c>
      <c r="T622" s="175" t="s">
        <v>111</v>
      </c>
      <c r="U622" s="157">
        <v>0.5</v>
      </c>
      <c r="V622" s="157">
        <f>ROUND(E622*U622,2)</f>
        <v>0.5</v>
      </c>
      <c r="W622" s="157"/>
      <c r="X622" s="157" t="s">
        <v>112</v>
      </c>
      <c r="Y622" s="148"/>
      <c r="Z622" s="148"/>
      <c r="AA622" s="148"/>
      <c r="AB622" s="148"/>
      <c r="AC622" s="148"/>
      <c r="AD622" s="148"/>
      <c r="AE622" s="148"/>
      <c r="AF622" s="148"/>
      <c r="AG622" s="148" t="s">
        <v>113</v>
      </c>
      <c r="AH622" s="148"/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5"/>
      <c r="B623" s="156"/>
      <c r="C623" s="187" t="s">
        <v>627</v>
      </c>
      <c r="D623" s="158"/>
      <c r="E623" s="159">
        <v>1</v>
      </c>
      <c r="F623" s="157"/>
      <c r="G623" s="157"/>
      <c r="H623" s="157"/>
      <c r="I623" s="157"/>
      <c r="J623" s="157"/>
      <c r="K623" s="157"/>
      <c r="L623" s="157"/>
      <c r="M623" s="157"/>
      <c r="N623" s="157"/>
      <c r="O623" s="157"/>
      <c r="P623" s="157"/>
      <c r="Q623" s="157"/>
      <c r="R623" s="157"/>
      <c r="S623" s="157"/>
      <c r="T623" s="157"/>
      <c r="U623" s="157"/>
      <c r="V623" s="157"/>
      <c r="W623" s="157"/>
      <c r="X623" s="157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117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 x14ac:dyDescent="0.2">
      <c r="A624" s="169">
        <v>82</v>
      </c>
      <c r="B624" s="170" t="s">
        <v>628</v>
      </c>
      <c r="C624" s="186" t="s">
        <v>629</v>
      </c>
      <c r="D624" s="171" t="s">
        <v>320</v>
      </c>
      <c r="E624" s="172">
        <v>9</v>
      </c>
      <c r="F624" s="173"/>
      <c r="G624" s="174">
        <f>ROUND(E624*F624,2)</f>
        <v>0</v>
      </c>
      <c r="H624" s="173"/>
      <c r="I624" s="174">
        <f>ROUND(E624*H624,2)</f>
        <v>0</v>
      </c>
      <c r="J624" s="173"/>
      <c r="K624" s="174">
        <f>ROUND(E624*J624,2)</f>
        <v>0</v>
      </c>
      <c r="L624" s="174">
        <v>21</v>
      </c>
      <c r="M624" s="174">
        <f>G624*(1+L624/100)</f>
        <v>0</v>
      </c>
      <c r="N624" s="174">
        <v>2.0199999999999999E-2</v>
      </c>
      <c r="O624" s="174">
        <f>ROUND(E624*N624,2)</f>
        <v>0.18</v>
      </c>
      <c r="P624" s="174">
        <v>0</v>
      </c>
      <c r="Q624" s="174">
        <f>ROUND(E624*P624,2)</f>
        <v>0</v>
      </c>
      <c r="R624" s="174"/>
      <c r="S624" s="174" t="s">
        <v>388</v>
      </c>
      <c r="T624" s="175" t="s">
        <v>111</v>
      </c>
      <c r="U624" s="157">
        <v>0.66</v>
      </c>
      <c r="V624" s="157">
        <f>ROUND(E624*U624,2)</f>
        <v>5.94</v>
      </c>
      <c r="W624" s="157"/>
      <c r="X624" s="157" t="s">
        <v>112</v>
      </c>
      <c r="Y624" s="148"/>
      <c r="Z624" s="148"/>
      <c r="AA624" s="148"/>
      <c r="AB624" s="148"/>
      <c r="AC624" s="148"/>
      <c r="AD624" s="148"/>
      <c r="AE624" s="148"/>
      <c r="AF624" s="148"/>
      <c r="AG624" s="148" t="s">
        <v>113</v>
      </c>
      <c r="AH624" s="148"/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 x14ac:dyDescent="0.2">
      <c r="A625" s="155"/>
      <c r="B625" s="156"/>
      <c r="C625" s="187" t="s">
        <v>630</v>
      </c>
      <c r="D625" s="158"/>
      <c r="E625" s="159">
        <v>9</v>
      </c>
      <c r="F625" s="157"/>
      <c r="G625" s="157"/>
      <c r="H625" s="157"/>
      <c r="I625" s="157"/>
      <c r="J625" s="157"/>
      <c r="K625" s="157"/>
      <c r="L625" s="157"/>
      <c r="M625" s="157"/>
      <c r="N625" s="157"/>
      <c r="O625" s="157"/>
      <c r="P625" s="157"/>
      <c r="Q625" s="157"/>
      <c r="R625" s="157"/>
      <c r="S625" s="157"/>
      <c r="T625" s="157"/>
      <c r="U625" s="157"/>
      <c r="V625" s="157"/>
      <c r="W625" s="157"/>
      <c r="X625" s="157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117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 x14ac:dyDescent="0.2">
      <c r="A626" s="169">
        <v>83</v>
      </c>
      <c r="B626" s="170" t="s">
        <v>631</v>
      </c>
      <c r="C626" s="186" t="s">
        <v>632</v>
      </c>
      <c r="D626" s="171" t="s">
        <v>424</v>
      </c>
      <c r="E626" s="172">
        <v>0.2656</v>
      </c>
      <c r="F626" s="173"/>
      <c r="G626" s="174">
        <f>ROUND(E626*F626,2)</f>
        <v>0</v>
      </c>
      <c r="H626" s="173"/>
      <c r="I626" s="174">
        <f>ROUND(E626*H626,2)</f>
        <v>0</v>
      </c>
      <c r="J626" s="173"/>
      <c r="K626" s="174">
        <f>ROUND(E626*J626,2)</f>
        <v>0</v>
      </c>
      <c r="L626" s="174">
        <v>21</v>
      </c>
      <c r="M626" s="174">
        <f>G626*(1+L626/100)</f>
        <v>0</v>
      </c>
      <c r="N626" s="174">
        <v>0</v>
      </c>
      <c r="O626" s="174">
        <f>ROUND(E626*N626,2)</f>
        <v>0</v>
      </c>
      <c r="P626" s="174">
        <v>0</v>
      </c>
      <c r="Q626" s="174">
        <f>ROUND(E626*P626,2)</f>
        <v>0</v>
      </c>
      <c r="R626" s="174" t="s">
        <v>626</v>
      </c>
      <c r="S626" s="174" t="s">
        <v>111</v>
      </c>
      <c r="T626" s="175" t="s">
        <v>111</v>
      </c>
      <c r="U626" s="157">
        <v>1.47</v>
      </c>
      <c r="V626" s="157">
        <f>ROUND(E626*U626,2)</f>
        <v>0.39</v>
      </c>
      <c r="W626" s="157"/>
      <c r="X626" s="157" t="s">
        <v>620</v>
      </c>
      <c r="Y626" s="148"/>
      <c r="Z626" s="148"/>
      <c r="AA626" s="148"/>
      <c r="AB626" s="148"/>
      <c r="AC626" s="148"/>
      <c r="AD626" s="148"/>
      <c r="AE626" s="148"/>
      <c r="AF626" s="148"/>
      <c r="AG626" s="148" t="s">
        <v>621</v>
      </c>
      <c r="AH626" s="148"/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1" x14ac:dyDescent="0.2">
      <c r="A627" s="155"/>
      <c r="B627" s="156"/>
      <c r="C627" s="253" t="s">
        <v>633</v>
      </c>
      <c r="D627" s="254"/>
      <c r="E627" s="254"/>
      <c r="F627" s="254"/>
      <c r="G627" s="254"/>
      <c r="H627" s="157"/>
      <c r="I627" s="157"/>
      <c r="J627" s="157"/>
      <c r="K627" s="157"/>
      <c r="L627" s="157"/>
      <c r="M627" s="157"/>
      <c r="N627" s="157"/>
      <c r="O627" s="157"/>
      <c r="P627" s="157"/>
      <c r="Q627" s="157"/>
      <c r="R627" s="157"/>
      <c r="S627" s="157"/>
      <c r="T627" s="157"/>
      <c r="U627" s="157"/>
      <c r="V627" s="157"/>
      <c r="W627" s="157"/>
      <c r="X627" s="157"/>
      <c r="Y627" s="148"/>
      <c r="Z627" s="148"/>
      <c r="AA627" s="148"/>
      <c r="AB627" s="148"/>
      <c r="AC627" s="148"/>
      <c r="AD627" s="148"/>
      <c r="AE627" s="148"/>
      <c r="AF627" s="148"/>
      <c r="AG627" s="148" t="s">
        <v>115</v>
      </c>
      <c r="AH627" s="148"/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x14ac:dyDescent="0.2">
      <c r="A628" s="163" t="s">
        <v>105</v>
      </c>
      <c r="B628" s="164" t="s">
        <v>72</v>
      </c>
      <c r="C628" s="185" t="s">
        <v>73</v>
      </c>
      <c r="D628" s="165"/>
      <c r="E628" s="166"/>
      <c r="F628" s="167"/>
      <c r="G628" s="167">
        <f>SUMIF(AG629:AG629,"&lt;&gt;NOR",G629:G629)</f>
        <v>0</v>
      </c>
      <c r="H628" s="167"/>
      <c r="I628" s="167">
        <f>SUM(I629:I629)</f>
        <v>0</v>
      </c>
      <c r="J628" s="167"/>
      <c r="K628" s="167">
        <f>SUM(K629:K629)</f>
        <v>0</v>
      </c>
      <c r="L628" s="167"/>
      <c r="M628" s="167">
        <f>SUM(M629:M629)</f>
        <v>0</v>
      </c>
      <c r="N628" s="167"/>
      <c r="O628" s="167">
        <f>SUM(O629:O629)</f>
        <v>0</v>
      </c>
      <c r="P628" s="167"/>
      <c r="Q628" s="167">
        <f>SUM(Q629:Q629)</f>
        <v>0</v>
      </c>
      <c r="R628" s="167"/>
      <c r="S628" s="167"/>
      <c r="T628" s="168"/>
      <c r="U628" s="162"/>
      <c r="V628" s="162">
        <f>SUM(V629:V629)</f>
        <v>0</v>
      </c>
      <c r="W628" s="162"/>
      <c r="X628" s="162"/>
      <c r="AG628" t="s">
        <v>106</v>
      </c>
    </row>
    <row r="629" spans="1:60" outlineLevel="1" x14ac:dyDescent="0.2">
      <c r="A629" s="177">
        <v>84</v>
      </c>
      <c r="B629" s="178" t="s">
        <v>634</v>
      </c>
      <c r="C629" s="190" t="s">
        <v>635</v>
      </c>
      <c r="D629" s="179" t="s">
        <v>138</v>
      </c>
      <c r="E629" s="180">
        <v>10</v>
      </c>
      <c r="F629" s="181"/>
      <c r="G629" s="182">
        <f>ROUND(E629*F629,2)</f>
        <v>0</v>
      </c>
      <c r="H629" s="181"/>
      <c r="I629" s="182">
        <f>ROUND(E629*H629,2)</f>
        <v>0</v>
      </c>
      <c r="J629" s="181"/>
      <c r="K629" s="182">
        <f>ROUND(E629*J629,2)</f>
        <v>0</v>
      </c>
      <c r="L629" s="182">
        <v>21</v>
      </c>
      <c r="M629" s="182">
        <f>G629*(1+L629/100)</f>
        <v>0</v>
      </c>
      <c r="N629" s="182">
        <v>0</v>
      </c>
      <c r="O629" s="182">
        <f>ROUND(E629*N629,2)</f>
        <v>0</v>
      </c>
      <c r="P629" s="182">
        <v>0</v>
      </c>
      <c r="Q629" s="182">
        <f>ROUND(E629*P629,2)</f>
        <v>0</v>
      </c>
      <c r="R629" s="182"/>
      <c r="S629" s="182" t="s">
        <v>388</v>
      </c>
      <c r="T629" s="183" t="s">
        <v>389</v>
      </c>
      <c r="U629" s="157">
        <v>0</v>
      </c>
      <c r="V629" s="157">
        <f>ROUND(E629*U629,2)</f>
        <v>0</v>
      </c>
      <c r="W629" s="157"/>
      <c r="X629" s="157" t="s">
        <v>112</v>
      </c>
      <c r="Y629" s="148"/>
      <c r="Z629" s="148"/>
      <c r="AA629" s="148"/>
      <c r="AB629" s="148"/>
      <c r="AC629" s="148"/>
      <c r="AD629" s="148"/>
      <c r="AE629" s="148"/>
      <c r="AF629" s="148"/>
      <c r="AG629" s="148" t="s">
        <v>113</v>
      </c>
      <c r="AH629" s="148"/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x14ac:dyDescent="0.2">
      <c r="A630" s="163" t="s">
        <v>105</v>
      </c>
      <c r="B630" s="164" t="s">
        <v>74</v>
      </c>
      <c r="C630" s="185" t="s">
        <v>75</v>
      </c>
      <c r="D630" s="165"/>
      <c r="E630" s="166"/>
      <c r="F630" s="167"/>
      <c r="G630" s="167">
        <f>SUMIF(AG631:AG635,"&lt;&gt;NOR",G631:G635)</f>
        <v>0</v>
      </c>
      <c r="H630" s="167"/>
      <c r="I630" s="167">
        <f>SUM(I631:I635)</f>
        <v>0</v>
      </c>
      <c r="J630" s="167"/>
      <c r="K630" s="167">
        <f>SUM(K631:K635)</f>
        <v>0</v>
      </c>
      <c r="L630" s="167"/>
      <c r="M630" s="167">
        <f>SUM(M631:M635)</f>
        <v>0</v>
      </c>
      <c r="N630" s="167"/>
      <c r="O630" s="167">
        <f>SUM(O631:O635)</f>
        <v>0</v>
      </c>
      <c r="P630" s="167"/>
      <c r="Q630" s="167">
        <f>SUM(Q631:Q635)</f>
        <v>0</v>
      </c>
      <c r="R630" s="167"/>
      <c r="S630" s="167"/>
      <c r="T630" s="168"/>
      <c r="U630" s="162"/>
      <c r="V630" s="162">
        <f>SUM(V631:V635)</f>
        <v>3.48</v>
      </c>
      <c r="W630" s="162"/>
      <c r="X630" s="162"/>
      <c r="AG630" t="s">
        <v>106</v>
      </c>
    </row>
    <row r="631" spans="1:60" ht="22.5" outlineLevel="1" x14ac:dyDescent="0.2">
      <c r="A631" s="177">
        <v>85</v>
      </c>
      <c r="B631" s="178" t="s">
        <v>636</v>
      </c>
      <c r="C631" s="190" t="s">
        <v>637</v>
      </c>
      <c r="D631" s="179" t="s">
        <v>424</v>
      </c>
      <c r="E631" s="180">
        <v>31.928799999999999</v>
      </c>
      <c r="F631" s="181"/>
      <c r="G631" s="182">
        <f>ROUND(E631*F631,2)</f>
        <v>0</v>
      </c>
      <c r="H631" s="181"/>
      <c r="I631" s="182">
        <f>ROUND(E631*H631,2)</f>
        <v>0</v>
      </c>
      <c r="J631" s="181"/>
      <c r="K631" s="182">
        <f>ROUND(E631*J631,2)</f>
        <v>0</v>
      </c>
      <c r="L631" s="182">
        <v>21</v>
      </c>
      <c r="M631" s="182">
        <f>G631*(1+L631/100)</f>
        <v>0</v>
      </c>
      <c r="N631" s="182">
        <v>0</v>
      </c>
      <c r="O631" s="182">
        <f>ROUND(E631*N631,2)</f>
        <v>0</v>
      </c>
      <c r="P631" s="182">
        <v>0</v>
      </c>
      <c r="Q631" s="182">
        <f>ROUND(E631*P631,2)</f>
        <v>0</v>
      </c>
      <c r="R631" s="182" t="s">
        <v>120</v>
      </c>
      <c r="S631" s="182" t="s">
        <v>111</v>
      </c>
      <c r="T631" s="183" t="s">
        <v>111</v>
      </c>
      <c r="U631" s="157">
        <v>0.01</v>
      </c>
      <c r="V631" s="157">
        <f>ROUND(E631*U631,2)</f>
        <v>0.32</v>
      </c>
      <c r="W631" s="157"/>
      <c r="X631" s="157" t="s">
        <v>638</v>
      </c>
      <c r="Y631" s="148"/>
      <c r="Z631" s="148"/>
      <c r="AA631" s="148"/>
      <c r="AB631" s="148"/>
      <c r="AC631" s="148"/>
      <c r="AD631" s="148"/>
      <c r="AE631" s="148"/>
      <c r="AF631" s="148"/>
      <c r="AG631" s="148" t="s">
        <v>639</v>
      </c>
      <c r="AH631" s="148"/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ht="22.5" outlineLevel="1" x14ac:dyDescent="0.2">
      <c r="A632" s="177">
        <v>86</v>
      </c>
      <c r="B632" s="178" t="s">
        <v>640</v>
      </c>
      <c r="C632" s="190" t="s">
        <v>641</v>
      </c>
      <c r="D632" s="179" t="s">
        <v>424</v>
      </c>
      <c r="E632" s="180">
        <v>606.6472</v>
      </c>
      <c r="F632" s="181"/>
      <c r="G632" s="182">
        <f>ROUND(E632*F632,2)</f>
        <v>0</v>
      </c>
      <c r="H632" s="181"/>
      <c r="I632" s="182">
        <f>ROUND(E632*H632,2)</f>
        <v>0</v>
      </c>
      <c r="J632" s="181"/>
      <c r="K632" s="182">
        <f>ROUND(E632*J632,2)</f>
        <v>0</v>
      </c>
      <c r="L632" s="182">
        <v>21</v>
      </c>
      <c r="M632" s="182">
        <f>G632*(1+L632/100)</f>
        <v>0</v>
      </c>
      <c r="N632" s="182">
        <v>0</v>
      </c>
      <c r="O632" s="182">
        <f>ROUND(E632*N632,2)</f>
        <v>0</v>
      </c>
      <c r="P632" s="182">
        <v>0</v>
      </c>
      <c r="Q632" s="182">
        <f>ROUND(E632*P632,2)</f>
        <v>0</v>
      </c>
      <c r="R632" s="182" t="s">
        <v>120</v>
      </c>
      <c r="S632" s="182" t="s">
        <v>111</v>
      </c>
      <c r="T632" s="183" t="s">
        <v>111</v>
      </c>
      <c r="U632" s="157">
        <v>0</v>
      </c>
      <c r="V632" s="157">
        <f>ROUND(E632*U632,2)</f>
        <v>0</v>
      </c>
      <c r="W632" s="157"/>
      <c r="X632" s="157" t="s">
        <v>638</v>
      </c>
      <c r="Y632" s="148"/>
      <c r="Z632" s="148"/>
      <c r="AA632" s="148"/>
      <c r="AB632" s="148"/>
      <c r="AC632" s="148"/>
      <c r="AD632" s="148"/>
      <c r="AE632" s="148"/>
      <c r="AF632" s="148"/>
      <c r="AG632" s="148" t="s">
        <v>639</v>
      </c>
      <c r="AH632" s="148"/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 x14ac:dyDescent="0.2">
      <c r="A633" s="169">
        <v>87</v>
      </c>
      <c r="B633" s="170" t="s">
        <v>642</v>
      </c>
      <c r="C633" s="186" t="s">
        <v>643</v>
      </c>
      <c r="D633" s="171" t="s">
        <v>424</v>
      </c>
      <c r="E633" s="172">
        <v>31.928799999999999</v>
      </c>
      <c r="F633" s="173"/>
      <c r="G633" s="174">
        <f>ROUND(E633*F633,2)</f>
        <v>0</v>
      </c>
      <c r="H633" s="173"/>
      <c r="I633" s="174">
        <f>ROUND(E633*H633,2)</f>
        <v>0</v>
      </c>
      <c r="J633" s="173"/>
      <c r="K633" s="174">
        <f>ROUND(E633*J633,2)</f>
        <v>0</v>
      </c>
      <c r="L633" s="174">
        <v>21</v>
      </c>
      <c r="M633" s="174">
        <f>G633*(1+L633/100)</f>
        <v>0</v>
      </c>
      <c r="N633" s="174">
        <v>0</v>
      </c>
      <c r="O633" s="174">
        <f>ROUND(E633*N633,2)</f>
        <v>0</v>
      </c>
      <c r="P633" s="174">
        <v>0</v>
      </c>
      <c r="Q633" s="174">
        <f>ROUND(E633*P633,2)</f>
        <v>0</v>
      </c>
      <c r="R633" s="174" t="s">
        <v>120</v>
      </c>
      <c r="S633" s="174" t="s">
        <v>111</v>
      </c>
      <c r="T633" s="175" t="s">
        <v>111</v>
      </c>
      <c r="U633" s="157">
        <v>9.9000000000000005E-2</v>
      </c>
      <c r="V633" s="157">
        <f>ROUND(E633*U633,2)</f>
        <v>3.16</v>
      </c>
      <c r="W633" s="157"/>
      <c r="X633" s="157" t="s">
        <v>638</v>
      </c>
      <c r="Y633" s="148"/>
      <c r="Z633" s="148"/>
      <c r="AA633" s="148"/>
      <c r="AB633" s="148"/>
      <c r="AC633" s="148"/>
      <c r="AD633" s="148"/>
      <c r="AE633" s="148"/>
      <c r="AF633" s="148"/>
      <c r="AG633" s="148" t="s">
        <v>639</v>
      </c>
      <c r="AH633" s="148"/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 x14ac:dyDescent="0.2">
      <c r="A634" s="155"/>
      <c r="B634" s="156"/>
      <c r="C634" s="253" t="s">
        <v>644</v>
      </c>
      <c r="D634" s="254"/>
      <c r="E634" s="254"/>
      <c r="F634" s="254"/>
      <c r="G634" s="254"/>
      <c r="H634" s="157"/>
      <c r="I634" s="157"/>
      <c r="J634" s="157"/>
      <c r="K634" s="157"/>
      <c r="L634" s="157"/>
      <c r="M634" s="157"/>
      <c r="N634" s="157"/>
      <c r="O634" s="157"/>
      <c r="P634" s="157"/>
      <c r="Q634" s="157"/>
      <c r="R634" s="157"/>
      <c r="S634" s="157"/>
      <c r="T634" s="157"/>
      <c r="U634" s="157"/>
      <c r="V634" s="157"/>
      <c r="W634" s="157"/>
      <c r="X634" s="157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115</v>
      </c>
      <c r="AH634" s="148"/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 x14ac:dyDescent="0.2">
      <c r="A635" s="177">
        <v>88</v>
      </c>
      <c r="B635" s="178" t="s">
        <v>645</v>
      </c>
      <c r="C635" s="190" t="s">
        <v>646</v>
      </c>
      <c r="D635" s="179" t="s">
        <v>424</v>
      </c>
      <c r="E635" s="180">
        <v>31.928799999999999</v>
      </c>
      <c r="F635" s="181"/>
      <c r="G635" s="182">
        <f>ROUND(E635*F635,2)</f>
        <v>0</v>
      </c>
      <c r="H635" s="181"/>
      <c r="I635" s="182">
        <f>ROUND(E635*H635,2)</f>
        <v>0</v>
      </c>
      <c r="J635" s="181"/>
      <c r="K635" s="182">
        <f>ROUND(E635*J635,2)</f>
        <v>0</v>
      </c>
      <c r="L635" s="182">
        <v>21</v>
      </c>
      <c r="M635" s="182">
        <f>G635*(1+L635/100)</f>
        <v>0</v>
      </c>
      <c r="N635" s="182">
        <v>0</v>
      </c>
      <c r="O635" s="182">
        <f>ROUND(E635*N635,2)</f>
        <v>0</v>
      </c>
      <c r="P635" s="182">
        <v>0</v>
      </c>
      <c r="Q635" s="182">
        <f>ROUND(E635*P635,2)</f>
        <v>0</v>
      </c>
      <c r="R635" s="182" t="s">
        <v>615</v>
      </c>
      <c r="S635" s="182" t="s">
        <v>111</v>
      </c>
      <c r="T635" s="183" t="s">
        <v>111</v>
      </c>
      <c r="U635" s="157">
        <v>0</v>
      </c>
      <c r="V635" s="157">
        <f>ROUND(E635*U635,2)</f>
        <v>0</v>
      </c>
      <c r="W635" s="157"/>
      <c r="X635" s="157" t="s">
        <v>638</v>
      </c>
      <c r="Y635" s="148"/>
      <c r="Z635" s="148"/>
      <c r="AA635" s="148"/>
      <c r="AB635" s="148"/>
      <c r="AC635" s="148"/>
      <c r="AD635" s="148"/>
      <c r="AE635" s="148"/>
      <c r="AF635" s="148"/>
      <c r="AG635" s="148" t="s">
        <v>639</v>
      </c>
      <c r="AH635" s="148"/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x14ac:dyDescent="0.2">
      <c r="A636" s="163" t="s">
        <v>105</v>
      </c>
      <c r="B636" s="164" t="s">
        <v>77</v>
      </c>
      <c r="C636" s="185" t="s">
        <v>27</v>
      </c>
      <c r="D636" s="165"/>
      <c r="E636" s="166"/>
      <c r="F636" s="167"/>
      <c r="G636" s="167">
        <f>SUMIF(AG637:AG644,"&lt;&gt;NOR",G637:G644)</f>
        <v>0</v>
      </c>
      <c r="H636" s="167"/>
      <c r="I636" s="167">
        <f>SUM(I637:I644)</f>
        <v>0</v>
      </c>
      <c r="J636" s="167"/>
      <c r="K636" s="167">
        <f>SUM(K637:K644)</f>
        <v>0</v>
      </c>
      <c r="L636" s="167"/>
      <c r="M636" s="167">
        <f>SUM(M637:M644)</f>
        <v>0</v>
      </c>
      <c r="N636" s="167"/>
      <c r="O636" s="167">
        <f>SUM(O637:O644)</f>
        <v>0</v>
      </c>
      <c r="P636" s="167"/>
      <c r="Q636" s="167">
        <f>SUM(Q637:Q644)</f>
        <v>0</v>
      </c>
      <c r="R636" s="167"/>
      <c r="S636" s="167"/>
      <c r="T636" s="168"/>
      <c r="U636" s="162"/>
      <c r="V636" s="162">
        <f>SUM(V637:V644)</f>
        <v>0</v>
      </c>
      <c r="W636" s="162"/>
      <c r="X636" s="162"/>
      <c r="AG636" t="s">
        <v>106</v>
      </c>
    </row>
    <row r="637" spans="1:60" outlineLevel="1" x14ac:dyDescent="0.2">
      <c r="A637" s="169">
        <v>89</v>
      </c>
      <c r="B637" s="170" t="s">
        <v>647</v>
      </c>
      <c r="C637" s="186" t="s">
        <v>648</v>
      </c>
      <c r="D637" s="171" t="s">
        <v>649</v>
      </c>
      <c r="E637" s="172">
        <v>1</v>
      </c>
      <c r="F637" s="173"/>
      <c r="G637" s="174">
        <f>ROUND(E637*F637,2)</f>
        <v>0</v>
      </c>
      <c r="H637" s="173"/>
      <c r="I637" s="174">
        <f>ROUND(E637*H637,2)</f>
        <v>0</v>
      </c>
      <c r="J637" s="173"/>
      <c r="K637" s="174">
        <f>ROUND(E637*J637,2)</f>
        <v>0</v>
      </c>
      <c r="L637" s="174">
        <v>21</v>
      </c>
      <c r="M637" s="174">
        <f>G637*(1+L637/100)</f>
        <v>0</v>
      </c>
      <c r="N637" s="174">
        <v>0</v>
      </c>
      <c r="O637" s="174">
        <f>ROUND(E637*N637,2)</f>
        <v>0</v>
      </c>
      <c r="P637" s="174">
        <v>0</v>
      </c>
      <c r="Q637" s="174">
        <f>ROUND(E637*P637,2)</f>
        <v>0</v>
      </c>
      <c r="R637" s="174"/>
      <c r="S637" s="174" t="s">
        <v>111</v>
      </c>
      <c r="T637" s="175" t="s">
        <v>389</v>
      </c>
      <c r="U637" s="157">
        <v>0</v>
      </c>
      <c r="V637" s="157">
        <f>ROUND(E637*U637,2)</f>
        <v>0</v>
      </c>
      <c r="W637" s="157"/>
      <c r="X637" s="157" t="s">
        <v>650</v>
      </c>
      <c r="Y637" s="148"/>
      <c r="Z637" s="148"/>
      <c r="AA637" s="148"/>
      <c r="AB637" s="148"/>
      <c r="AC637" s="148"/>
      <c r="AD637" s="148"/>
      <c r="AE637" s="148"/>
      <c r="AF637" s="148"/>
      <c r="AG637" s="148" t="s">
        <v>651</v>
      </c>
      <c r="AH637" s="148"/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 x14ac:dyDescent="0.2">
      <c r="A638" s="155"/>
      <c r="B638" s="156"/>
      <c r="C638" s="187" t="s">
        <v>652</v>
      </c>
      <c r="D638" s="158"/>
      <c r="E638" s="159">
        <v>1</v>
      </c>
      <c r="F638" s="157"/>
      <c r="G638" s="157"/>
      <c r="H638" s="157"/>
      <c r="I638" s="157"/>
      <c r="J638" s="157"/>
      <c r="K638" s="157"/>
      <c r="L638" s="157"/>
      <c r="M638" s="157"/>
      <c r="N638" s="157"/>
      <c r="O638" s="157"/>
      <c r="P638" s="157"/>
      <c r="Q638" s="157"/>
      <c r="R638" s="157"/>
      <c r="S638" s="157"/>
      <c r="T638" s="157"/>
      <c r="U638" s="157"/>
      <c r="V638" s="157"/>
      <c r="W638" s="157"/>
      <c r="X638" s="157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117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69">
        <v>90</v>
      </c>
      <c r="B639" s="170" t="s">
        <v>653</v>
      </c>
      <c r="C639" s="186" t="s">
        <v>654</v>
      </c>
      <c r="D639" s="171" t="s">
        <v>649</v>
      </c>
      <c r="E639" s="172">
        <v>1</v>
      </c>
      <c r="F639" s="173"/>
      <c r="G639" s="174">
        <f>ROUND(E639*F639,2)</f>
        <v>0</v>
      </c>
      <c r="H639" s="173"/>
      <c r="I639" s="174">
        <f>ROUND(E639*H639,2)</f>
        <v>0</v>
      </c>
      <c r="J639" s="173"/>
      <c r="K639" s="174">
        <f>ROUND(E639*J639,2)</f>
        <v>0</v>
      </c>
      <c r="L639" s="174">
        <v>21</v>
      </c>
      <c r="M639" s="174">
        <f>G639*(1+L639/100)</f>
        <v>0</v>
      </c>
      <c r="N639" s="174">
        <v>0</v>
      </c>
      <c r="O639" s="174">
        <f>ROUND(E639*N639,2)</f>
        <v>0</v>
      </c>
      <c r="P639" s="174">
        <v>0</v>
      </c>
      <c r="Q639" s="174">
        <f>ROUND(E639*P639,2)</f>
        <v>0</v>
      </c>
      <c r="R639" s="174"/>
      <c r="S639" s="174" t="s">
        <v>111</v>
      </c>
      <c r="T639" s="175" t="s">
        <v>389</v>
      </c>
      <c r="U639" s="157">
        <v>0</v>
      </c>
      <c r="V639" s="157">
        <f>ROUND(E639*U639,2)</f>
        <v>0</v>
      </c>
      <c r="W639" s="157"/>
      <c r="X639" s="157" t="s">
        <v>650</v>
      </c>
      <c r="Y639" s="148"/>
      <c r="Z639" s="148"/>
      <c r="AA639" s="148"/>
      <c r="AB639" s="148"/>
      <c r="AC639" s="148"/>
      <c r="AD639" s="148"/>
      <c r="AE639" s="148"/>
      <c r="AF639" s="148"/>
      <c r="AG639" s="148" t="s">
        <v>655</v>
      </c>
      <c r="AH639" s="148"/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 x14ac:dyDescent="0.2">
      <c r="A640" s="155"/>
      <c r="B640" s="156"/>
      <c r="C640" s="251" t="s">
        <v>656</v>
      </c>
      <c r="D640" s="252"/>
      <c r="E640" s="252"/>
      <c r="F640" s="252"/>
      <c r="G640" s="252"/>
      <c r="H640" s="157"/>
      <c r="I640" s="157"/>
      <c r="J640" s="157"/>
      <c r="K640" s="157"/>
      <c r="L640" s="157"/>
      <c r="M640" s="157"/>
      <c r="N640" s="157"/>
      <c r="O640" s="157"/>
      <c r="P640" s="157"/>
      <c r="Q640" s="157"/>
      <c r="R640" s="157"/>
      <c r="S640" s="157"/>
      <c r="T640" s="157"/>
      <c r="U640" s="157"/>
      <c r="V640" s="157"/>
      <c r="W640" s="157"/>
      <c r="X640" s="157"/>
      <c r="Y640" s="148"/>
      <c r="Z640" s="148"/>
      <c r="AA640" s="148"/>
      <c r="AB640" s="148"/>
      <c r="AC640" s="148"/>
      <c r="AD640" s="148"/>
      <c r="AE640" s="148"/>
      <c r="AF640" s="148"/>
      <c r="AG640" s="148" t="s">
        <v>331</v>
      </c>
      <c r="AH640" s="148"/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 x14ac:dyDescent="0.2">
      <c r="A641" s="169">
        <v>91</v>
      </c>
      <c r="B641" s="170" t="s">
        <v>657</v>
      </c>
      <c r="C641" s="186" t="s">
        <v>658</v>
      </c>
      <c r="D641" s="171" t="s">
        <v>649</v>
      </c>
      <c r="E641" s="172">
        <v>1</v>
      </c>
      <c r="F641" s="173"/>
      <c r="G641" s="174">
        <f>ROUND(E641*F641,2)</f>
        <v>0</v>
      </c>
      <c r="H641" s="173"/>
      <c r="I641" s="174">
        <f>ROUND(E641*H641,2)</f>
        <v>0</v>
      </c>
      <c r="J641" s="173"/>
      <c r="K641" s="174">
        <f>ROUND(E641*J641,2)</f>
        <v>0</v>
      </c>
      <c r="L641" s="174">
        <v>21</v>
      </c>
      <c r="M641" s="174">
        <f>G641*(1+L641/100)</f>
        <v>0</v>
      </c>
      <c r="N641" s="174">
        <v>0</v>
      </c>
      <c r="O641" s="174">
        <f>ROUND(E641*N641,2)</f>
        <v>0</v>
      </c>
      <c r="P641" s="174">
        <v>0</v>
      </c>
      <c r="Q641" s="174">
        <f>ROUND(E641*P641,2)</f>
        <v>0</v>
      </c>
      <c r="R641" s="174"/>
      <c r="S641" s="174" t="s">
        <v>111</v>
      </c>
      <c r="T641" s="175" t="s">
        <v>389</v>
      </c>
      <c r="U641" s="157">
        <v>0</v>
      </c>
      <c r="V641" s="157">
        <f>ROUND(E641*U641,2)</f>
        <v>0</v>
      </c>
      <c r="W641" s="157"/>
      <c r="X641" s="157" t="s">
        <v>650</v>
      </c>
      <c r="Y641" s="148"/>
      <c r="Z641" s="148"/>
      <c r="AA641" s="148"/>
      <c r="AB641" s="148"/>
      <c r="AC641" s="148"/>
      <c r="AD641" s="148"/>
      <c r="AE641" s="148"/>
      <c r="AF641" s="148"/>
      <c r="AG641" s="148" t="s">
        <v>659</v>
      </c>
      <c r="AH641" s="148"/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ht="33.75" outlineLevel="1" x14ac:dyDescent="0.2">
      <c r="A642" s="155"/>
      <c r="B642" s="156"/>
      <c r="C642" s="251" t="s">
        <v>660</v>
      </c>
      <c r="D642" s="252"/>
      <c r="E642" s="252"/>
      <c r="F642" s="252"/>
      <c r="G642" s="252"/>
      <c r="H642" s="157"/>
      <c r="I642" s="157"/>
      <c r="J642" s="157"/>
      <c r="K642" s="157"/>
      <c r="L642" s="157"/>
      <c r="M642" s="157"/>
      <c r="N642" s="157"/>
      <c r="O642" s="157"/>
      <c r="P642" s="157"/>
      <c r="Q642" s="157"/>
      <c r="R642" s="157"/>
      <c r="S642" s="157"/>
      <c r="T642" s="157"/>
      <c r="U642" s="157"/>
      <c r="V642" s="157"/>
      <c r="W642" s="157"/>
      <c r="X642" s="157"/>
      <c r="Y642" s="148"/>
      <c r="Z642" s="148"/>
      <c r="AA642" s="148"/>
      <c r="AB642" s="148"/>
      <c r="AC642" s="148"/>
      <c r="AD642" s="148"/>
      <c r="AE642" s="148"/>
      <c r="AF642" s="148"/>
      <c r="AG642" s="148" t="s">
        <v>331</v>
      </c>
      <c r="AH642" s="148"/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76" t="str">
        <f>C642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642" s="148"/>
      <c r="BC642" s="148"/>
      <c r="BD642" s="148"/>
      <c r="BE642" s="148"/>
      <c r="BF642" s="148"/>
      <c r="BG642" s="148"/>
      <c r="BH642" s="148"/>
    </row>
    <row r="643" spans="1:60" outlineLevel="1" x14ac:dyDescent="0.2">
      <c r="A643" s="169">
        <v>92</v>
      </c>
      <c r="B643" s="170" t="s">
        <v>661</v>
      </c>
      <c r="C643" s="186" t="s">
        <v>662</v>
      </c>
      <c r="D643" s="171" t="s">
        <v>649</v>
      </c>
      <c r="E643" s="172">
        <v>1</v>
      </c>
      <c r="F643" s="173"/>
      <c r="G643" s="174">
        <f>ROUND(E643*F643,2)</f>
        <v>0</v>
      </c>
      <c r="H643" s="173"/>
      <c r="I643" s="174">
        <f>ROUND(E643*H643,2)</f>
        <v>0</v>
      </c>
      <c r="J643" s="173"/>
      <c r="K643" s="174">
        <f>ROUND(E643*J643,2)</f>
        <v>0</v>
      </c>
      <c r="L643" s="174">
        <v>21</v>
      </c>
      <c r="M643" s="174">
        <f>G643*(1+L643/100)</f>
        <v>0</v>
      </c>
      <c r="N643" s="174">
        <v>0</v>
      </c>
      <c r="O643" s="174">
        <f>ROUND(E643*N643,2)</f>
        <v>0</v>
      </c>
      <c r="P643" s="174">
        <v>0</v>
      </c>
      <c r="Q643" s="174">
        <f>ROUND(E643*P643,2)</f>
        <v>0</v>
      </c>
      <c r="R643" s="174"/>
      <c r="S643" s="174" t="s">
        <v>111</v>
      </c>
      <c r="T643" s="175" t="s">
        <v>389</v>
      </c>
      <c r="U643" s="157">
        <v>0</v>
      </c>
      <c r="V643" s="157">
        <f>ROUND(E643*U643,2)</f>
        <v>0</v>
      </c>
      <c r="W643" s="157"/>
      <c r="X643" s="157" t="s">
        <v>650</v>
      </c>
      <c r="Y643" s="148"/>
      <c r="Z643" s="148"/>
      <c r="AA643" s="148"/>
      <c r="AB643" s="148"/>
      <c r="AC643" s="148"/>
      <c r="AD643" s="148"/>
      <c r="AE643" s="148"/>
      <c r="AF643" s="148"/>
      <c r="AG643" s="148" t="s">
        <v>655</v>
      </c>
      <c r="AH643" s="148"/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 x14ac:dyDescent="0.2">
      <c r="A644" s="155"/>
      <c r="B644" s="156"/>
      <c r="C644" s="251" t="s">
        <v>663</v>
      </c>
      <c r="D644" s="252"/>
      <c r="E644" s="252"/>
      <c r="F644" s="252"/>
      <c r="G644" s="252"/>
      <c r="H644" s="157"/>
      <c r="I644" s="157"/>
      <c r="J644" s="157"/>
      <c r="K644" s="157"/>
      <c r="L644" s="157"/>
      <c r="M644" s="157"/>
      <c r="N644" s="157"/>
      <c r="O644" s="157"/>
      <c r="P644" s="157"/>
      <c r="Q644" s="157"/>
      <c r="R644" s="157"/>
      <c r="S644" s="157"/>
      <c r="T644" s="157"/>
      <c r="U644" s="157"/>
      <c r="V644" s="157"/>
      <c r="W644" s="157"/>
      <c r="X644" s="157"/>
      <c r="Y644" s="148"/>
      <c r="Z644" s="148"/>
      <c r="AA644" s="148"/>
      <c r="AB644" s="148"/>
      <c r="AC644" s="148"/>
      <c r="AD644" s="148"/>
      <c r="AE644" s="148"/>
      <c r="AF644" s="148"/>
      <c r="AG644" s="148" t="s">
        <v>331</v>
      </c>
      <c r="AH644" s="148"/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x14ac:dyDescent="0.2">
      <c r="A645" s="3"/>
      <c r="B645" s="4"/>
      <c r="C645" s="191"/>
      <c r="D645" s="6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AE645">
        <v>15</v>
      </c>
      <c r="AF645">
        <v>21</v>
      </c>
      <c r="AG645" t="s">
        <v>92</v>
      </c>
    </row>
    <row r="646" spans="1:60" x14ac:dyDescent="0.2">
      <c r="A646" s="151"/>
      <c r="B646" s="152" t="s">
        <v>29</v>
      </c>
      <c r="C646" s="192"/>
      <c r="D646" s="153"/>
      <c r="E646" s="154"/>
      <c r="F646" s="154"/>
      <c r="G646" s="184">
        <f>G8+G293+G325+G358+G380+G613+G617+G621+G628+G630+G636</f>
        <v>0</v>
      </c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AE646">
        <f>SUMIF(L7:L644,AE645,G7:G644)</f>
        <v>0</v>
      </c>
      <c r="AF646">
        <f>SUMIF(L7:L644,AF645,G7:G644)</f>
        <v>0</v>
      </c>
      <c r="AG646" t="s">
        <v>664</v>
      </c>
    </row>
    <row r="647" spans="1:60" x14ac:dyDescent="0.2">
      <c r="C647" s="193"/>
      <c r="D647" s="10"/>
      <c r="AG647" t="s">
        <v>665</v>
      </c>
    </row>
    <row r="648" spans="1:60" x14ac:dyDescent="0.2">
      <c r="D648" s="10"/>
    </row>
    <row r="649" spans="1:60" x14ac:dyDescent="0.2">
      <c r="D649" s="10"/>
    </row>
    <row r="650" spans="1:60" x14ac:dyDescent="0.2">
      <c r="D650" s="10"/>
    </row>
    <row r="651" spans="1:60" x14ac:dyDescent="0.2">
      <c r="D651" s="10"/>
    </row>
    <row r="652" spans="1:60" x14ac:dyDescent="0.2">
      <c r="D652" s="10"/>
    </row>
    <row r="653" spans="1:60" x14ac:dyDescent="0.2">
      <c r="D653" s="10"/>
    </row>
    <row r="654" spans="1:60" x14ac:dyDescent="0.2">
      <c r="D654" s="10"/>
    </row>
    <row r="655" spans="1:60" x14ac:dyDescent="0.2">
      <c r="D655" s="10"/>
    </row>
    <row r="656" spans="1:60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05F" sheet="1"/>
  <mergeCells count="68">
    <mergeCell ref="C72:G72"/>
    <mergeCell ref="A1:G1"/>
    <mergeCell ref="C2:G2"/>
    <mergeCell ref="C3:G3"/>
    <mergeCell ref="C4:G4"/>
    <mergeCell ref="C10:G10"/>
    <mergeCell ref="C13:G13"/>
    <mergeCell ref="C27:G27"/>
    <mergeCell ref="C30:G30"/>
    <mergeCell ref="C61:G61"/>
    <mergeCell ref="C64:G64"/>
    <mergeCell ref="C68:G68"/>
    <mergeCell ref="C167:G167"/>
    <mergeCell ref="C110:G110"/>
    <mergeCell ref="C114:G114"/>
    <mergeCell ref="C131:G131"/>
    <mergeCell ref="C139:G139"/>
    <mergeCell ref="C142:G142"/>
    <mergeCell ref="C149:G149"/>
    <mergeCell ref="C152:G152"/>
    <mergeCell ref="C155:G155"/>
    <mergeCell ref="C158:G158"/>
    <mergeCell ref="C161:G161"/>
    <mergeCell ref="C164:G164"/>
    <mergeCell ref="C295:G295"/>
    <mergeCell ref="C182:G182"/>
    <mergeCell ref="C191:G191"/>
    <mergeCell ref="C194:G194"/>
    <mergeCell ref="C201:G201"/>
    <mergeCell ref="C204:G204"/>
    <mergeCell ref="C206:G206"/>
    <mergeCell ref="C210:G210"/>
    <mergeCell ref="C211:G211"/>
    <mergeCell ref="C255:G255"/>
    <mergeCell ref="C290:G290"/>
    <mergeCell ref="C291:G291"/>
    <mergeCell ref="C372:G372"/>
    <mergeCell ref="C303:G303"/>
    <mergeCell ref="C304:G304"/>
    <mergeCell ref="C305:G305"/>
    <mergeCell ref="C314:G314"/>
    <mergeCell ref="C315:G315"/>
    <mergeCell ref="C316:G316"/>
    <mergeCell ref="C319:G319"/>
    <mergeCell ref="C323:G323"/>
    <mergeCell ref="C327:G327"/>
    <mergeCell ref="C356:G356"/>
    <mergeCell ref="C360:G360"/>
    <mergeCell ref="C517:G517"/>
    <mergeCell ref="C375:G375"/>
    <mergeCell ref="C382:G382"/>
    <mergeCell ref="C408:G408"/>
    <mergeCell ref="C432:G432"/>
    <mergeCell ref="C462:G462"/>
    <mergeCell ref="C465:G465"/>
    <mergeCell ref="C491:G491"/>
    <mergeCell ref="C496:G496"/>
    <mergeCell ref="C499:G499"/>
    <mergeCell ref="C510:G510"/>
    <mergeCell ref="C514:G514"/>
    <mergeCell ref="C642:G642"/>
    <mergeCell ref="C644:G644"/>
    <mergeCell ref="C615:G615"/>
    <mergeCell ref="C619:G619"/>
    <mergeCell ref="C620:G620"/>
    <mergeCell ref="C627:G627"/>
    <mergeCell ref="C634:G634"/>
    <mergeCell ref="C640:G6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003 21006003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'003 21006003 Pol'!Názvy_tisku</vt:lpstr>
      <vt:lpstr>oadresa</vt:lpstr>
      <vt:lpstr>Stavba!Objednatel</vt:lpstr>
      <vt:lpstr>Stavba!Objekt</vt:lpstr>
      <vt:lpstr>'003 21006003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Jeřábek Petr</dc:creator>
  <cp:lastModifiedBy>Petr Jeřábek</cp:lastModifiedBy>
  <cp:lastPrinted>2019-03-19T12:27:02Z</cp:lastPrinted>
  <dcterms:created xsi:type="dcterms:W3CDTF">2009-04-08T07:15:50Z</dcterms:created>
  <dcterms:modified xsi:type="dcterms:W3CDTF">2021-03-01T07:56:34Z</dcterms:modified>
</cp:coreProperties>
</file>